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E21FEDBA-A64E-41C3-A11F-8F2FD8EB48F3}" xr6:coauthVersionLast="47" xr6:coauthVersionMax="47" xr10:uidLastSave="{00000000-0000-0000-0000-000000000000}"/>
  <bookViews>
    <workbookView xWindow="-120" yWindow="-120" windowWidth="29040" windowHeight="15720" xr2:uid="{00000000-000D-0000-FFFF-FFFF00000000}"/>
  </bookViews>
  <sheets>
    <sheet name="33.1. Đất ở tại đô thị " sheetId="12" r:id="rId1"/>
    <sheet name="33.2. Đất ở tại nông thôn" sheetId="16" r:id="rId2"/>
    <sheet name="33.3. Đất TMDV tại đô thị" sheetId="13" r:id="rId3"/>
    <sheet name="33.4. Đất TMDV tại nông thôn" sheetId="14" r:id="rId4"/>
    <sheet name="33.5. Đất SXPNN tại đô thị" sheetId="17" r:id="rId5"/>
    <sheet name="33.6. Đất SXPNN tại nông thôn" sheetId="18" r:id="rId6"/>
    <sheet name="33.7. Đất NN" sheetId="15" r:id="rId7"/>
  </sheets>
  <externalReferences>
    <externalReference r:id="rId8"/>
  </externalReferences>
  <definedNames>
    <definedName name="_xlnm.Print_Titles" localSheetId="0">'33.1. Đất ở tại đô thị '!$7:$8</definedName>
    <definedName name="_xlnm.Print_Titles" localSheetId="1">'33.2. Đất ở tại nông thôn'!$7:$8</definedName>
    <definedName name="_xlnm.Print_Titles" localSheetId="2">'33.3. Đất TMDV tại đô thị'!$7:$8</definedName>
    <definedName name="_xlnm.Print_Titles" localSheetId="3">'33.4. Đất TMDV tại nông thôn'!$7:$8</definedName>
    <definedName name="_xlnm.Print_Titles" localSheetId="4">'33.5. Đất SXPNN tại đô thị'!$7:$8</definedName>
    <definedName name="_xlnm.Print_Titles" localSheetId="5">'33.6. Đất SXPNN tại nông thôn'!$7:$8</definedName>
    <definedName name="_xlnm.Print_Area" localSheetId="0">'33.1. Đất ở tại đô thị '!$A$1:$H$66</definedName>
    <definedName name="_xlnm.Print_Area" localSheetId="1">'33.2. Đất ở tại nông thôn'!$A$1:$H$32</definedName>
    <definedName name="_xlnm.Print_Area" localSheetId="2">'33.3. Đất TMDV tại đô thị'!$A$1:$H$66</definedName>
    <definedName name="_xlnm.Print_Area" localSheetId="3">'33.4. Đất TMDV tại nông thôn'!$A$1:$H$32</definedName>
    <definedName name="_xlnm.Print_Area" localSheetId="4">'33.5. Đất SXPNN tại đô thị'!$A$1:$H$66</definedName>
    <definedName name="_xlnm.Print_Area" localSheetId="5">'33.6. Đất SXPNN tại nông thôn'!$A$1:$H$32</definedName>
    <definedName name="_xlnm.Print_Area" localSheetId="6">'33.7. Đất NN'!$A$1:$E$49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0" i="15" l="1"/>
  <c r="B21" i="15"/>
  <c r="B22" i="15"/>
  <c r="H29" i="14"/>
  <c r="G29" i="14"/>
  <c r="F29" i="14"/>
  <c r="H28" i="14"/>
  <c r="G28" i="14"/>
  <c r="F28" i="14"/>
  <c r="G27" i="14"/>
  <c r="F27" i="14"/>
  <c r="G26" i="14"/>
  <c r="F26" i="14"/>
  <c r="H25" i="14"/>
  <c r="G25" i="14"/>
  <c r="F25" i="14"/>
  <c r="G20" i="14"/>
  <c r="F20" i="14"/>
  <c r="H18" i="14"/>
  <c r="G18" i="14"/>
  <c r="F18" i="14"/>
  <c r="H17" i="14"/>
  <c r="G17" i="14"/>
  <c r="F17" i="14"/>
  <c r="H16" i="14"/>
  <c r="G16" i="14"/>
  <c r="F16" i="14"/>
  <c r="H14" i="14"/>
  <c r="G14" i="14"/>
  <c r="F14" i="14"/>
  <c r="H13" i="14"/>
  <c r="G13" i="14"/>
  <c r="F13" i="14"/>
  <c r="G12" i="14"/>
  <c r="F12" i="14"/>
  <c r="H11" i="14"/>
  <c r="G11" i="14"/>
  <c r="F11" i="14"/>
  <c r="G10" i="14"/>
  <c r="F10" i="14"/>
  <c r="H56" i="17"/>
  <c r="G56" i="17"/>
  <c r="F56" i="17"/>
  <c r="H55" i="17"/>
  <c r="G55" i="17"/>
  <c r="F55" i="17"/>
  <c r="G53" i="17"/>
  <c r="F53" i="17"/>
  <c r="G52" i="17"/>
  <c r="F52" i="17"/>
  <c r="G51" i="17"/>
  <c r="F51" i="17"/>
  <c r="G50" i="17"/>
  <c r="F50" i="17"/>
  <c r="G49" i="17"/>
  <c r="F49" i="17"/>
  <c r="G48" i="17"/>
  <c r="F48" i="17"/>
  <c r="G47" i="17"/>
  <c r="F47" i="17"/>
  <c r="G46" i="17"/>
  <c r="F46" i="17"/>
  <c r="G45" i="17"/>
  <c r="F45" i="17"/>
  <c r="H44" i="17"/>
  <c r="G44" i="17"/>
  <c r="F44" i="17"/>
  <c r="G43" i="17"/>
  <c r="F43" i="17"/>
  <c r="G42" i="17"/>
  <c r="F42" i="17"/>
  <c r="G41" i="17"/>
  <c r="F41" i="17"/>
  <c r="G40" i="17"/>
  <c r="F40" i="17"/>
  <c r="G39" i="17"/>
  <c r="F39" i="17"/>
  <c r="G38" i="17"/>
  <c r="F38" i="17"/>
  <c r="G37" i="17"/>
  <c r="F37" i="17"/>
  <c r="G36" i="17"/>
  <c r="F36" i="17"/>
  <c r="G35" i="17"/>
  <c r="F35" i="17"/>
  <c r="G34" i="17"/>
  <c r="F34" i="17"/>
  <c r="G33" i="17"/>
  <c r="F33" i="17"/>
  <c r="G32" i="17"/>
  <c r="F32" i="17"/>
  <c r="H31" i="17"/>
  <c r="G31" i="17"/>
  <c r="F31" i="17"/>
  <c r="H30" i="17"/>
  <c r="G30" i="17"/>
  <c r="F30" i="17"/>
  <c r="H29" i="17"/>
  <c r="G29" i="17"/>
  <c r="F29" i="17"/>
  <c r="H28" i="17"/>
  <c r="G28" i="17"/>
  <c r="F28" i="17"/>
  <c r="H27" i="17"/>
  <c r="G27" i="17"/>
  <c r="F27" i="17"/>
  <c r="H26" i="17"/>
  <c r="G26" i="17"/>
  <c r="F26" i="17"/>
  <c r="H25" i="17"/>
  <c r="G25" i="17"/>
  <c r="F25" i="17"/>
  <c r="H24" i="17"/>
  <c r="G24" i="17"/>
  <c r="F24" i="17"/>
  <c r="H23" i="17"/>
  <c r="G23" i="17"/>
  <c r="F23" i="17"/>
  <c r="H22" i="17"/>
  <c r="G22" i="17"/>
  <c r="F22" i="17"/>
  <c r="H21" i="17"/>
  <c r="G21" i="17"/>
  <c r="F21" i="17"/>
  <c r="H20" i="17"/>
  <c r="G20" i="17"/>
  <c r="F20" i="17"/>
  <c r="H19" i="17"/>
  <c r="G19" i="17"/>
  <c r="F19" i="17"/>
  <c r="H18" i="17"/>
  <c r="G18" i="17"/>
  <c r="F18" i="17"/>
  <c r="H17" i="17"/>
  <c r="G17" i="17"/>
  <c r="F17" i="17"/>
  <c r="H16" i="17"/>
  <c r="G16" i="17"/>
  <c r="F16" i="17"/>
  <c r="H15" i="17"/>
  <c r="G15" i="17"/>
  <c r="F15" i="17"/>
  <c r="H14" i="17"/>
  <c r="G14" i="17"/>
  <c r="F14" i="17"/>
  <c r="H13" i="17"/>
  <c r="G13" i="17"/>
  <c r="F13" i="17"/>
  <c r="H12" i="17"/>
  <c r="G12" i="17"/>
  <c r="F12" i="17"/>
  <c r="H11" i="17"/>
  <c r="G11" i="17"/>
  <c r="F11" i="17"/>
  <c r="H10" i="17"/>
  <c r="G10" i="17"/>
  <c r="F10" i="17"/>
  <c r="H56" i="13"/>
  <c r="G56" i="13"/>
  <c r="F56" i="13"/>
  <c r="H55" i="13"/>
  <c r="G55" i="13"/>
  <c r="F55" i="13"/>
  <c r="G53" i="13"/>
  <c r="F53" i="13"/>
  <c r="G52" i="13"/>
  <c r="F52" i="13"/>
  <c r="G51" i="13"/>
  <c r="F51" i="13"/>
  <c r="G50" i="13"/>
  <c r="F50" i="13"/>
  <c r="G49" i="13"/>
  <c r="F49" i="13"/>
  <c r="G48" i="13"/>
  <c r="F48" i="13"/>
  <c r="G47" i="13"/>
  <c r="F47" i="13"/>
  <c r="G46" i="13"/>
  <c r="F46" i="13"/>
  <c r="G45" i="13"/>
  <c r="F45" i="13"/>
  <c r="H44" i="13"/>
  <c r="G44" i="13"/>
  <c r="F44" i="13"/>
  <c r="G43" i="13"/>
  <c r="F43" i="13"/>
  <c r="G42" i="13"/>
  <c r="F42" i="13"/>
  <c r="G41" i="13"/>
  <c r="F41" i="13"/>
  <c r="G40" i="13"/>
  <c r="F40" i="13"/>
  <c r="G39" i="13"/>
  <c r="F39" i="13"/>
  <c r="G38" i="13"/>
  <c r="F38" i="13"/>
  <c r="G37" i="13"/>
  <c r="F37" i="13"/>
  <c r="G36" i="13"/>
  <c r="F36" i="13"/>
  <c r="G35" i="13"/>
  <c r="F35" i="13"/>
  <c r="G34" i="13"/>
  <c r="F34" i="13"/>
  <c r="G33" i="13"/>
  <c r="F33" i="13"/>
  <c r="G32" i="13"/>
  <c r="F32" i="13"/>
  <c r="H31" i="13"/>
  <c r="G31" i="13"/>
  <c r="F31" i="13"/>
  <c r="H30" i="13"/>
  <c r="G30" i="13"/>
  <c r="F30" i="13"/>
  <c r="H29" i="13"/>
  <c r="G29" i="13"/>
  <c r="F29" i="13"/>
  <c r="H28" i="13"/>
  <c r="G28" i="13"/>
  <c r="F28" i="13"/>
  <c r="H27" i="13"/>
  <c r="G27" i="13"/>
  <c r="F27" i="13"/>
  <c r="H26" i="13"/>
  <c r="G26" i="13"/>
  <c r="F26" i="13"/>
  <c r="H25" i="13"/>
  <c r="G25" i="13"/>
  <c r="F25" i="13"/>
  <c r="H24" i="13"/>
  <c r="G24" i="13"/>
  <c r="F24" i="13"/>
  <c r="H23" i="13"/>
  <c r="G23" i="13"/>
  <c r="F23" i="13"/>
  <c r="H22" i="13"/>
  <c r="G22" i="13"/>
  <c r="F22" i="13"/>
  <c r="H21" i="13"/>
  <c r="G21" i="13"/>
  <c r="F21" i="13"/>
  <c r="H20" i="13"/>
  <c r="G20" i="13"/>
  <c r="F20" i="13"/>
  <c r="H19" i="13"/>
  <c r="G19" i="13"/>
  <c r="F19" i="13"/>
  <c r="H18" i="13"/>
  <c r="G18" i="13"/>
  <c r="F18" i="13"/>
  <c r="H17" i="13"/>
  <c r="G17" i="13"/>
  <c r="F17" i="13"/>
  <c r="H16" i="13"/>
  <c r="G16" i="13"/>
  <c r="F16" i="13"/>
  <c r="H15" i="13"/>
  <c r="G15" i="13"/>
  <c r="F15" i="13"/>
  <c r="H14" i="13"/>
  <c r="G14" i="13"/>
  <c r="F14" i="13"/>
  <c r="H13" i="13"/>
  <c r="G13" i="13"/>
  <c r="F13" i="13"/>
  <c r="H12" i="13"/>
  <c r="G12" i="13"/>
  <c r="F12" i="13"/>
  <c r="H11" i="13"/>
  <c r="G11" i="13"/>
  <c r="F11" i="13"/>
  <c r="H10" i="13"/>
  <c r="G10" i="13"/>
  <c r="F10" i="13"/>
  <c r="G49" i="12" l="1"/>
  <c r="F49" i="12"/>
  <c r="F10" i="12"/>
  <c r="G10" i="12"/>
  <c r="H10" i="12"/>
  <c r="F11" i="12"/>
  <c r="G11" i="12"/>
  <c r="H11" i="12"/>
  <c r="F12" i="12"/>
  <c r="G12" i="12"/>
  <c r="H12" i="12"/>
  <c r="F13" i="12"/>
  <c r="G13" i="12"/>
  <c r="H13" i="12"/>
  <c r="F14" i="12"/>
  <c r="G14" i="12"/>
  <c r="H14" i="12"/>
  <c r="F15" i="12"/>
  <c r="G15" i="12"/>
  <c r="H15" i="12"/>
  <c r="F16" i="12"/>
  <c r="G16" i="12"/>
  <c r="H16" i="12"/>
  <c r="F17" i="12"/>
  <c r="G17" i="12"/>
  <c r="H17" i="12"/>
  <c r="F18" i="12"/>
  <c r="G18" i="12"/>
  <c r="H18" i="12"/>
  <c r="F19" i="12"/>
  <c r="G19" i="12"/>
  <c r="H19" i="12"/>
  <c r="F20" i="12"/>
  <c r="G20" i="12"/>
  <c r="H20" i="12"/>
  <c r="F21" i="12"/>
  <c r="G21" i="12"/>
  <c r="H21" i="12"/>
  <c r="F22" i="12"/>
  <c r="G22" i="12"/>
  <c r="H22" i="12"/>
  <c r="F23" i="12"/>
  <c r="G23" i="12"/>
  <c r="H23" i="12"/>
  <c r="F24" i="12"/>
  <c r="G24" i="12"/>
  <c r="H24" i="12"/>
  <c r="F25" i="12"/>
  <c r="G25" i="12"/>
  <c r="H25" i="12"/>
  <c r="F26" i="12"/>
  <c r="G26" i="12"/>
  <c r="H26" i="12"/>
  <c r="F27" i="12"/>
  <c r="G27" i="12"/>
  <c r="H27" i="12"/>
  <c r="F28" i="12"/>
  <c r="G28" i="12"/>
  <c r="H28" i="12"/>
  <c r="F29" i="12"/>
  <c r="G29" i="12"/>
  <c r="H29" i="12"/>
  <c r="F30" i="12"/>
  <c r="G30" i="12"/>
  <c r="H30" i="12"/>
  <c r="F31" i="12"/>
  <c r="G31" i="12"/>
  <c r="H31" i="12"/>
  <c r="F32" i="12"/>
  <c r="G32" i="12"/>
  <c r="F33" i="12"/>
  <c r="G33" i="12"/>
  <c r="F34" i="12"/>
  <c r="G34" i="12"/>
  <c r="F35" i="12"/>
  <c r="G35" i="12"/>
  <c r="F36" i="12"/>
  <c r="G36" i="12"/>
  <c r="F37" i="12"/>
  <c r="G37" i="12"/>
  <c r="F38" i="12"/>
  <c r="G38" i="12"/>
  <c r="F39" i="12"/>
  <c r="G39" i="12"/>
  <c r="F40" i="12"/>
  <c r="G40" i="12"/>
  <c r="F41" i="12"/>
  <c r="G41" i="12"/>
  <c r="F42" i="12"/>
  <c r="G42" i="12"/>
  <c r="F43" i="12"/>
  <c r="G43" i="12"/>
  <c r="F44" i="12"/>
  <c r="G44" i="12"/>
  <c r="H44" i="12"/>
  <c r="F45" i="12"/>
  <c r="G45" i="12"/>
  <c r="F46" i="12"/>
  <c r="G46" i="12"/>
  <c r="F47" i="12"/>
  <c r="G47" i="12"/>
  <c r="F48" i="12"/>
  <c r="G48" i="12"/>
  <c r="F50" i="12"/>
  <c r="G50" i="12"/>
  <c r="F51" i="12"/>
  <c r="G51" i="12"/>
  <c r="F52" i="12"/>
  <c r="G52" i="12"/>
  <c r="F53" i="12"/>
  <c r="G53" i="12"/>
  <c r="F55" i="12"/>
  <c r="G55" i="12"/>
  <c r="H55" i="12"/>
  <c r="F56" i="12"/>
  <c r="G56" i="12"/>
  <c r="H56" i="12"/>
  <c r="F57" i="12"/>
  <c r="G57" i="12"/>
  <c r="H57" i="12"/>
  <c r="F58" i="12"/>
  <c r="G58" i="12"/>
  <c r="H58" i="12"/>
  <c r="F57" i="13"/>
  <c r="G57" i="13"/>
  <c r="H57" i="13"/>
  <c r="F58" i="13"/>
  <c r="G58" i="13"/>
  <c r="H58" i="13"/>
  <c r="A45" i="17" l="1"/>
  <c r="A46" i="17" s="1"/>
  <c r="A47" i="17" s="1"/>
  <c r="A48" i="17" s="1"/>
  <c r="A49" i="17" s="1"/>
  <c r="A50" i="17" s="1"/>
  <c r="A51" i="17" s="1"/>
  <c r="A52" i="17" s="1"/>
  <c r="A53" i="17" s="1"/>
  <c r="A54" i="17" s="1"/>
  <c r="E63" i="17"/>
  <c r="H63" i="17" s="1"/>
  <c r="E63" i="13"/>
  <c r="G63" i="13" s="1"/>
  <c r="A45" i="13"/>
  <c r="A46" i="13" s="1"/>
  <c r="A47" i="13" s="1"/>
  <c r="A48" i="13" s="1"/>
  <c r="A49" i="13" s="1"/>
  <c r="A50" i="13" s="1"/>
  <c r="A51" i="13" s="1"/>
  <c r="A52" i="13" s="1"/>
  <c r="A53" i="13" s="1"/>
  <c r="A54" i="13" s="1"/>
  <c r="A44" i="13"/>
  <c r="A46" i="12"/>
  <c r="A47" i="12"/>
  <c r="A48" i="12" s="1"/>
  <c r="A49" i="12" s="1"/>
  <c r="A45" i="12"/>
  <c r="G63" i="12"/>
  <c r="F63" i="12"/>
  <c r="E32" i="18"/>
  <c r="E32" i="14"/>
  <c r="E66" i="17"/>
  <c r="A58" i="17"/>
  <c r="A59" i="17" s="1"/>
  <c r="A60" i="17" s="1"/>
  <c r="A61" i="17" s="1"/>
  <c r="A62" i="17" s="1"/>
  <c r="A63" i="17" s="1"/>
  <c r="E66" i="13"/>
  <c r="A58" i="13"/>
  <c r="A59" i="13" s="1"/>
  <c r="A60" i="13" s="1"/>
  <c r="A61" i="13" s="1"/>
  <c r="A62" i="13" s="1"/>
  <c r="A63" i="13" s="1"/>
  <c r="F63" i="17" l="1"/>
  <c r="G63" i="17"/>
  <c r="H63" i="13"/>
  <c r="F63" i="13"/>
  <c r="A58" i="12"/>
  <c r="A59" i="12" s="1"/>
  <c r="A60" i="12" s="1"/>
  <c r="A61" i="12" s="1"/>
  <c r="A62" i="12" s="1"/>
  <c r="A63" i="12" s="1"/>
  <c r="A50" i="12"/>
  <c r="A51" i="12" s="1"/>
  <c r="A52" i="12" s="1"/>
  <c r="A53" i="12" s="1"/>
  <c r="A54" i="12" s="1"/>
  <c r="E55" i="13" l="1"/>
  <c r="E56" i="13"/>
  <c r="E55" i="17"/>
  <c r="E56" i="17"/>
  <c r="E29" i="18"/>
  <c r="E28" i="18"/>
  <c r="E27" i="18"/>
  <c r="E26" i="18"/>
  <c r="E25" i="18"/>
  <c r="E24" i="18"/>
  <c r="E23" i="18"/>
  <c r="E22" i="18"/>
  <c r="E20" i="18"/>
  <c r="E19" i="18"/>
  <c r="E18" i="18"/>
  <c r="E17" i="18"/>
  <c r="E16" i="18"/>
  <c r="E14" i="18"/>
  <c r="E13" i="18"/>
  <c r="E12" i="18"/>
  <c r="E11" i="18"/>
  <c r="E10" i="18"/>
  <c r="E62" i="17"/>
  <c r="F62" i="17" s="1"/>
  <c r="E61" i="17"/>
  <c r="H61" i="17" s="1"/>
  <c r="E60" i="17"/>
  <c r="H60" i="17" s="1"/>
  <c r="E59" i="17"/>
  <c r="F59" i="17" s="1"/>
  <c r="E58" i="17"/>
  <c r="F58" i="17" s="1"/>
  <c r="E57" i="17"/>
  <c r="H57" i="17" s="1"/>
  <c r="E53" i="17"/>
  <c r="E52" i="17"/>
  <c r="E51" i="17"/>
  <c r="E50" i="17"/>
  <c r="E49" i="17"/>
  <c r="E48" i="17"/>
  <c r="E47" i="17"/>
  <c r="E46" i="17"/>
  <c r="E45" i="17"/>
  <c r="E44" i="17"/>
  <c r="E43" i="17"/>
  <c r="E42" i="17"/>
  <c r="E41" i="17"/>
  <c r="E40" i="17"/>
  <c r="E39" i="17"/>
  <c r="E38" i="17"/>
  <c r="E37" i="17"/>
  <c r="E36" i="17"/>
  <c r="E35" i="17"/>
  <c r="E34" i="17"/>
  <c r="E33" i="17"/>
  <c r="E32" i="17"/>
  <c r="E31" i="17"/>
  <c r="E30" i="17"/>
  <c r="E29" i="17"/>
  <c r="E28" i="17"/>
  <c r="E27" i="17"/>
  <c r="E26" i="17"/>
  <c r="E25" i="17"/>
  <c r="E24" i="17"/>
  <c r="E23" i="17"/>
  <c r="E22" i="17"/>
  <c r="E21" i="17"/>
  <c r="E20" i="17"/>
  <c r="E19" i="17"/>
  <c r="E18" i="17"/>
  <c r="E17" i="17"/>
  <c r="E16" i="17"/>
  <c r="E15" i="17"/>
  <c r="E14" i="17"/>
  <c r="E13" i="17"/>
  <c r="E12" i="17"/>
  <c r="E11" i="17"/>
  <c r="E10" i="17"/>
  <c r="E29" i="14"/>
  <c r="E28" i="14"/>
  <c r="E27" i="14"/>
  <c r="E26" i="14"/>
  <c r="E25" i="14"/>
  <c r="E24" i="14"/>
  <c r="E23" i="14"/>
  <c r="E22" i="14"/>
  <c r="E20" i="14"/>
  <c r="E19" i="14"/>
  <c r="E18" i="14"/>
  <c r="E17" i="14"/>
  <c r="E16" i="14"/>
  <c r="E14" i="14"/>
  <c r="E13" i="14"/>
  <c r="E12" i="14"/>
  <c r="E11" i="14"/>
  <c r="E10" i="14"/>
  <c r="E62" i="13"/>
  <c r="G62" i="13" s="1"/>
  <c r="E61" i="13"/>
  <c r="G61" i="13" s="1"/>
  <c r="E60" i="13"/>
  <c r="G60" i="13" s="1"/>
  <c r="E59" i="13"/>
  <c r="G59" i="13" s="1"/>
  <c r="E58" i="13"/>
  <c r="E57" i="13"/>
  <c r="E53" i="13"/>
  <c r="E52" i="13"/>
  <c r="E51" i="13"/>
  <c r="E50" i="13"/>
  <c r="E49" i="13"/>
  <c r="E48" i="13"/>
  <c r="E47" i="13"/>
  <c r="E46" i="13"/>
  <c r="E45" i="13"/>
  <c r="E44" i="13"/>
  <c r="E43" i="13"/>
  <c r="E42" i="13"/>
  <c r="E41" i="13"/>
  <c r="E40" i="13"/>
  <c r="E39" i="13"/>
  <c r="E38" i="13"/>
  <c r="E37" i="13"/>
  <c r="E36" i="13"/>
  <c r="E35" i="13"/>
  <c r="E34" i="13"/>
  <c r="E33" i="13"/>
  <c r="E32" i="13"/>
  <c r="E31" i="13"/>
  <c r="E30" i="13"/>
  <c r="E29" i="13"/>
  <c r="E28" i="13"/>
  <c r="E27" i="13"/>
  <c r="E26" i="13"/>
  <c r="E25" i="13"/>
  <c r="E24" i="13"/>
  <c r="E23" i="13"/>
  <c r="E22" i="13"/>
  <c r="E21" i="13"/>
  <c r="E20" i="13"/>
  <c r="E19" i="13"/>
  <c r="E18" i="13"/>
  <c r="E17" i="13"/>
  <c r="E16" i="13"/>
  <c r="E15" i="13"/>
  <c r="E14" i="13"/>
  <c r="E13" i="13"/>
  <c r="E12" i="13"/>
  <c r="E11" i="13"/>
  <c r="E10" i="13"/>
  <c r="H25" i="16"/>
  <c r="G25" i="16"/>
  <c r="F25" i="16"/>
  <c r="G20" i="16"/>
  <c r="F20" i="16"/>
  <c r="H18" i="16"/>
  <c r="G18" i="16"/>
  <c r="F18" i="16"/>
  <c r="H17" i="16"/>
  <c r="G17" i="16"/>
  <c r="F17" i="16"/>
  <c r="H16" i="16"/>
  <c r="G16" i="16"/>
  <c r="F16" i="16"/>
  <c r="H14" i="16"/>
  <c r="G14" i="16"/>
  <c r="F14" i="16"/>
  <c r="H13" i="16"/>
  <c r="G13" i="16"/>
  <c r="F13" i="16"/>
  <c r="G12" i="16"/>
  <c r="F12" i="16"/>
  <c r="H11" i="16"/>
  <c r="G11" i="16"/>
  <c r="F11" i="16"/>
  <c r="G10" i="16"/>
  <c r="F10" i="16"/>
  <c r="H29" i="16"/>
  <c r="H28" i="16"/>
  <c r="G27" i="16"/>
  <c r="G26" i="16"/>
  <c r="H62" i="12"/>
  <c r="H61" i="12"/>
  <c r="H60" i="12"/>
  <c r="H59" i="12"/>
  <c r="H62" i="17" l="1"/>
  <c r="G62" i="17"/>
  <c r="F57" i="17"/>
  <c r="H58" i="17"/>
  <c r="F61" i="17"/>
  <c r="G58" i="17"/>
  <c r="G59" i="17"/>
  <c r="H59" i="17"/>
  <c r="F60" i="17"/>
  <c r="G60" i="17"/>
  <c r="G57" i="17"/>
  <c r="G61" i="17"/>
  <c r="H59" i="13"/>
  <c r="H60" i="13"/>
  <c r="H61" i="13"/>
  <c r="H62" i="13"/>
  <c r="F61" i="13"/>
  <c r="F59" i="13"/>
  <c r="F60" i="13"/>
  <c r="F62" i="13"/>
  <c r="F28" i="16"/>
  <c r="G28" i="16"/>
  <c r="F29" i="16"/>
  <c r="G29" i="16"/>
  <c r="F27" i="16"/>
  <c r="F26" i="16"/>
  <c r="F59" i="12"/>
  <c r="G59" i="12"/>
  <c r="G61" i="12"/>
  <c r="F61" i="12"/>
  <c r="F60" i="12"/>
  <c r="F62" i="12"/>
  <c r="G60" i="12"/>
  <c r="G62" i="12"/>
  <c r="B49" i="15" l="1"/>
  <c r="B48" i="15"/>
  <c r="B41" i="15"/>
  <c r="B32" i="15"/>
  <c r="B47" i="15" l="1"/>
  <c r="B46" i="15"/>
  <c r="A46" i="15"/>
  <c r="B40" i="15"/>
  <c r="B39" i="15"/>
  <c r="B38" i="15"/>
  <c r="A38" i="15"/>
  <c r="A39" i="15" s="1"/>
  <c r="A40" i="15" s="1"/>
  <c r="A41" i="15" s="1"/>
  <c r="B31" i="15"/>
  <c r="B30" i="15"/>
  <c r="B29" i="15"/>
  <c r="A29" i="15"/>
  <c r="A30" i="15" s="1"/>
  <c r="A31" i="15" s="1"/>
  <c r="A32" i="15" s="1"/>
  <c r="A20" i="15"/>
  <c r="A21" i="15" s="1"/>
  <c r="A22" i="15" s="1"/>
  <c r="A23" i="15" s="1"/>
  <c r="A11" i="15"/>
  <c r="A12" i="15" s="1"/>
  <c r="A13" i="15" s="1"/>
  <c r="A14" i="15" s="1"/>
  <c r="A47" i="15" l="1"/>
  <c r="A48" i="15"/>
  <c r="A49" i="15" s="1"/>
  <c r="D29" i="15"/>
  <c r="C29" i="15"/>
  <c r="E29" i="15"/>
  <c r="D23" i="15"/>
  <c r="C23" i="15"/>
  <c r="E23" i="15"/>
  <c r="E41" i="15"/>
  <c r="C41" i="15"/>
  <c r="D41" i="15"/>
  <c r="E20" i="15"/>
  <c r="C20" i="15"/>
  <c r="D20" i="15"/>
  <c r="E38" i="15"/>
  <c r="C38" i="15"/>
  <c r="D38" i="15"/>
  <c r="E31" i="15"/>
  <c r="C31" i="15"/>
  <c r="D31" i="15"/>
  <c r="E40" i="15"/>
  <c r="C40" i="15"/>
  <c r="D40" i="15"/>
  <c r="E22" i="15"/>
  <c r="C22" i="15"/>
  <c r="D22" i="15"/>
  <c r="D21" i="15"/>
  <c r="C21" i="15"/>
  <c r="E21" i="15"/>
  <c r="E30" i="15"/>
  <c r="C30" i="15"/>
  <c r="D30" i="15"/>
  <c r="D14" i="15"/>
  <c r="C14" i="15"/>
  <c r="E14" i="15"/>
  <c r="D39" i="15"/>
  <c r="C39" i="15"/>
  <c r="E39" i="15"/>
  <c r="D12" i="15"/>
  <c r="C12" i="15"/>
  <c r="E12" i="15"/>
  <c r="D13" i="15"/>
  <c r="C13" i="15"/>
  <c r="E13" i="15"/>
  <c r="E32" i="15"/>
  <c r="C32" i="15"/>
  <c r="D32" i="15"/>
  <c r="E11" i="15"/>
  <c r="C11" i="15"/>
  <c r="D11" i="15"/>
</calcChain>
</file>

<file path=xl/sharedStrings.xml><?xml version="1.0" encoding="utf-8"?>
<sst xmlns="http://schemas.openxmlformats.org/spreadsheetml/2006/main" count="826" uniqueCount="229">
  <si>
    <t>Đường Hoàng Văn Thụ</t>
  </si>
  <si>
    <t>I</t>
  </si>
  <si>
    <t>STT</t>
  </si>
  <si>
    <t>Tên đường</t>
  </si>
  <si>
    <t>Đoạn đường</t>
  </si>
  <si>
    <t>VT1</t>
  </si>
  <si>
    <t xml:space="preserve"> ĐVT: đồng/m2</t>
  </si>
  <si>
    <t>Từ</t>
  </si>
  <si>
    <t>Đến</t>
  </si>
  <si>
    <t>Khu vực còn lại tại đô thị (Các vị trí không quy định giá)</t>
  </si>
  <si>
    <t>Khu vực còn lại tại nông thôn (Các vị trí không quy định giá)</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</si>
  <si>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</si>
  <si>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</si>
  <si>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</si>
  <si>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</si>
  <si>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</si>
  <si>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</si>
  <si>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</si>
  <si>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</si>
  <si>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</si>
  <si>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Mẫu số 39</t>
  </si>
  <si>
    <t xml:space="preserve">Giá đất ở </t>
  </si>
  <si>
    <t>(Ban hành kèm theo Quyết định số ... ngày... tháng ... năm ... của UBND……)</t>
  </si>
  <si>
    <t>Ghi chú: Các vị trí (Vị trí 2, vị trí 3, vị trí 4) không có mức giá thì áp dụng theo bảng giá đất các khu vực còn lại tại đô thị.</t>
  </si>
  <si>
    <t>Mẫu số 38</t>
  </si>
  <si>
    <t>Ghi chú: Các vị trí (Vị trí 2, vị trí 3) không có mức giá thì áp dụng theo bảng giá đất các khu vực còn lại tại nông thôn.</t>
  </si>
  <si>
    <t xml:space="preserve">Giá đất </t>
  </si>
  <si>
    <t>Tên đơn vị hành chính</t>
  </si>
  <si>
    <t>Mẫu số 37</t>
  </si>
  <si>
    <t>BẢNG 1. BẢNG GIÁ ĐẤT TRỒNG CÂY HẰNG NĂM</t>
  </si>
  <si>
    <t xml:space="preserve">II. ĐẤT TRỒNG CÂY HẰNG NĂM KHÁC </t>
  </si>
  <si>
    <t>33. Xã Lộc Bình</t>
  </si>
  <si>
    <t>BẢNG 33.1: BẢNG GIÁ ĐẤT Ở TẠI ĐÔ THỊ</t>
  </si>
  <si>
    <t>BẢNG 33.2: BẢNG GIÁ ĐẤT Ở TẠI NÔNG THÔN</t>
  </si>
  <si>
    <t>BẢNG 33.3: BẢNG GIÁ ĐẤT THƯƠNG MẠI, DỊCH VỤ TẠI ĐÔ THỊ</t>
  </si>
  <si>
    <t>BẢNG 33.4: BẢNG GIÁ ĐẤT THƯƠNG MẠI, DỊCH VỤ TẠI NÔNG THÔN</t>
  </si>
  <si>
    <t>BẢNG 33.7: BẢNG GIÁ ĐẤT NÔNG NGHIỆP</t>
  </si>
  <si>
    <t>Thị trấn Lộc Bình cũ</t>
  </si>
  <si>
    <t>Xã Khánh Xuân cũ</t>
  </si>
  <si>
    <t>Xã Hữu Khánh cũ</t>
  </si>
  <si>
    <t>Xã Đồng Bục cũ</t>
  </si>
  <si>
    <t>Cổng Công an huyện</t>
  </si>
  <si>
    <t>Đường ngõ xuống sông Kỳ Cùng (đối diện nhà Truyền thanh cũ)</t>
  </si>
  <si>
    <t>Cống ranh giới giữa khu Bờ Sông và khu Minh Khai</t>
  </si>
  <si>
    <t>Đường phố Bờ Sông (phố Chính cũ)</t>
  </si>
  <si>
    <t>Ban quản lý chợ (theo đường phố Chính cũ)</t>
  </si>
  <si>
    <t>Điểm tiếp giáp đường Lương Văn Tri (đường rẽ Huyện đội vào chợ)</t>
  </si>
  <si>
    <t>Đường Thống Nhất</t>
  </si>
  <si>
    <t>Đường Bê tông lên SVĐ đối diện cổng Công an xã</t>
  </si>
  <si>
    <t>Ngã ba vào Đường Vi Đức Thắng</t>
  </si>
  <si>
    <t>Đường Lộc Bình - Chi Ma</t>
  </si>
  <si>
    <t>Trạm Thú y huyện</t>
  </si>
  <si>
    <t>Đường Cách mạng tháng 8</t>
  </si>
  <si>
    <t>Đường rẽ vào Huyện ủy</t>
  </si>
  <si>
    <t>Đường rẽ vào Trường TH Hòa Bình (đối diện Điện lực Lộc Bình)</t>
  </si>
  <si>
    <t>Cống Bản Kho (Km23+800)</t>
  </si>
  <si>
    <t>Đường Bê tông lên Sân vận động đối diện cổng Công an huyện</t>
  </si>
  <si>
    <t>Ngã ba rẽ vào đường Lương Văn Tri (Đối diện Huyện đội cũ)</t>
  </si>
  <si>
    <t>Ngã ba rẽ vào đường Lương Văn Tri (Đối diện Căng tin Huyện đội)</t>
  </si>
  <si>
    <t>Miếu Quan khu Lao Động</t>
  </si>
  <si>
    <t xml:space="preserve">Ngã ba rẽ vào Trung tâm y tế huyện </t>
  </si>
  <si>
    <t>Ngã ba vào đập Nà Dầy</t>
  </si>
  <si>
    <t>Đường Kim Đồng</t>
  </si>
  <si>
    <t>Bưu điện Lộc Bình</t>
  </si>
  <si>
    <t>Ngã ba giao đường Hoàng Văn Thụ (Viễn thông Lộc Bình)</t>
  </si>
  <si>
    <t>Đường Lương Văn Tri</t>
  </si>
  <si>
    <t>Ngã ba giao với đường Hoàng Văn Thụ</t>
  </si>
  <si>
    <t>Ngã ba giáp Đường Cách mạng tháng 8</t>
  </si>
  <si>
    <t>Đường Huyện ủy</t>
  </si>
  <si>
    <t>Cổng Huyện ủy</t>
  </si>
  <si>
    <t>Đường 19 tháng 10</t>
  </si>
  <si>
    <t>Ngã ba Ngân hàng NN&amp;PTNT</t>
  </si>
  <si>
    <t>Ngã ba đường Kim Đồng (rẽ Cây xăng và UBND thị trấn Lộc Bình (cũ)</t>
  </si>
  <si>
    <t>Cống ranh giới giữa khu Bờ Sông và Khu Minh Khai</t>
  </si>
  <si>
    <t>Ngã ba Đường Cách mạng tháng 8 (Ngã ba Minh Khai)</t>
  </si>
  <si>
    <t>Hết địa phận thị trấn Lộc Bình</t>
  </si>
  <si>
    <t>Cống Bản Kho (Km 23+800)</t>
  </si>
  <si>
    <t>Cống ranh giới giữa khu Bản Kho và Khu Chộc Vằng</t>
  </si>
  <si>
    <t>Cầu Pò Lọi</t>
  </si>
  <si>
    <t>Đường Vi Đức Thắng</t>
  </si>
  <si>
    <t>Ngã ba (giao với đường Lộc Bình) đi Trung tâm Y tế huyện</t>
  </si>
  <si>
    <t>Cổng Trung tâm y tế huyện và ngầm Cầu Lấm</t>
  </si>
  <si>
    <t>Đường Ủy ban nhân dân huyện</t>
  </si>
  <si>
    <t>Giáp Trung tâm Viễn thông huyện</t>
  </si>
  <si>
    <t>Đường Bản Kho</t>
  </si>
  <si>
    <t>Ngã ba đối diện Điện lực Lộc Bình</t>
  </si>
  <si>
    <t>Cổng Trưởng tiểu học Hòa Bình</t>
  </si>
  <si>
    <t>Cổng Huyện ủy qua khối Dân vận</t>
  </si>
  <si>
    <t xml:space="preserve">Đường rẽ cạnh Điện lực Lộc Bình gặp QL.4B ( sửa Nhà ông Nguyễn Văn Thành) </t>
  </si>
  <si>
    <t>Đường bê tông khu Bản Kho</t>
  </si>
  <si>
    <t>Ngã ba (giáp với đường Cách mạng tháng 8) đi Trung tâm Y tế huyện (sửa Ngã ba giao với đường Vi Đức Thắng)</t>
  </si>
  <si>
    <t>Cổng Trường THCS Thị trấn</t>
  </si>
  <si>
    <t>Đường sang Trung tâm dạy nghề</t>
  </si>
  <si>
    <t>Ngã ba (giáp Đường Cách mạng tháng 8)</t>
  </si>
  <si>
    <t>Cổng trường Trung tâm Dạy nghề</t>
  </si>
  <si>
    <t>Đường vào cửa hàng vật tư nông nghiệp (cũ)</t>
  </si>
  <si>
    <t>Ngã ba (giáp QL 4B) thuộc khu Phiêng Quăn</t>
  </si>
  <si>
    <t>Đi vào cửa hàng Vật tư nông nghiệp cũ theo đường bê tông vào 170 m (đến Nhà ông Đỗ Công Trung)</t>
  </si>
  <si>
    <t>Đường vào đập Nà Dầy</t>
  </si>
  <si>
    <t>Ngã ba đi Nà Dầy</t>
  </si>
  <si>
    <t>Hết bờ đập Nà Dầy (phía bên trái)</t>
  </si>
  <si>
    <t>Đường Pò Mục</t>
  </si>
  <si>
    <t>Ngã ba (giáp quốc lộ 4B)</t>
  </si>
  <si>
    <t>Đường rẽ lên nghĩa địa khu Lao Động</t>
  </si>
  <si>
    <t>Đường vào làng Phiêng Quăn</t>
  </si>
  <si>
    <t>Ngã ba (giáp QL 4B) đối diện đường sang Trung tâm dạy nghề</t>
  </si>
  <si>
    <t>Ngã ba làng Phiêng Quăn + 85 m theo đường phía phải và + 25 m theo đường phía trái (tính từ đường QL 4B vào)</t>
  </si>
  <si>
    <t>Đường vào xóm Huyện đội (Quy hoạch làm khu dân cư)</t>
  </si>
  <si>
    <t>Ngã ba giáp QL 4B (cạnh nhà ông Hoàng Minh Tuân)</t>
  </si>
  <si>
    <t>Đi theo đường bê tông vào 160 m</t>
  </si>
  <si>
    <t>Ngầm Cầu Lấm</t>
  </si>
  <si>
    <t>Đi 200m theo hướng Bản Hoi, Xã Hữu Khánh</t>
  </si>
  <si>
    <t>Đường vào trường Nội trú</t>
  </si>
  <si>
    <t>Giáp đường Cách mạng tháng 8</t>
  </si>
  <si>
    <t>Cổng trường Nội trú</t>
  </si>
  <si>
    <t>Đường vào làng Bản Kho</t>
  </si>
  <si>
    <t>Ngã 3 đi 2 bên 150m</t>
  </si>
  <si>
    <t>Đường Nội bộ khu tái định cư Huyện đội, khu Lao Động</t>
  </si>
  <si>
    <t>Gồm các đoạn đường còn lại thuộc thị trấn Lộc Bình</t>
  </si>
  <si>
    <t>Toàn bộ các đoạn đường còn lại thuộc thị trấn Lộc Bình</t>
  </si>
  <si>
    <t>Trục đường mới</t>
  </si>
  <si>
    <t>Từ đầu cầu mới qua thôn Pá Ôi (theo trục đường mới mở)</t>
  </si>
  <si>
    <t>Ga Pò Lèn</t>
  </si>
  <si>
    <t>Đường trục chính Pò Lèn Pá Ôi - Khuổi Thút (Đoạn 1)</t>
  </si>
  <si>
    <t>Từ ngã 3 ga Pò Lèn</t>
  </si>
  <si>
    <t>Đến quán nhà ông Lường Văn Thoại</t>
  </si>
  <si>
    <t>Đường trục chính Pò Lèn Pá Ôi - Khuổi Thút (Đoạn 2)</t>
  </si>
  <si>
    <t>Từ ngã 3 Pò Lèn (quán ông Lường Văn Thoại)</t>
  </si>
  <si>
    <t>Đến đường rẽ lên nhà văn hóa thôn Nà Lấm cũ</t>
  </si>
  <si>
    <t>Đường bê tông thôn Pò Lèn B (cũ)</t>
  </si>
  <si>
    <t>Đến hết thửa đất số 202 tờ bản đồ số 18 (đất hộ bà Lường Thị Thủy)</t>
  </si>
  <si>
    <t>Đường bê tông thôn Pò Lèn A (cũ)</t>
  </si>
  <si>
    <t>Từ Ga Pò Lèn</t>
  </si>
  <si>
    <t>Đến hết đất nhà ở của ông Lộc Văn Huệ</t>
  </si>
  <si>
    <t>Đường trục chính Hòa Bình - Khuổi Nọi</t>
  </si>
  <si>
    <t>Từ đường sắt</t>
  </si>
  <si>
    <t>Đi 300m theo đường bê tông hướng về phía Xã Thống Nhất</t>
  </si>
  <si>
    <t>Đường bê tông Bản Gia (đoạn 1)</t>
  </si>
  <si>
    <t>Từ đầu cầu mới theo đường bê tông</t>
  </si>
  <si>
    <t>Đến hết đất nhà ở của ông Nông Văn Hùng</t>
  </si>
  <si>
    <t>Đường bê tông Bản Gia (đoạn 2)</t>
  </si>
  <si>
    <t>Từ nhà ở của ông Nông Văn Hùng</t>
  </si>
  <si>
    <t>Đến nhà văn hóa thôn Bản Gia</t>
  </si>
  <si>
    <t>Đường bê tông Bản Gia (đoạn 3)</t>
  </si>
  <si>
    <t>Từ nhà văn hóa thôn Bản Gia</t>
  </si>
  <si>
    <t>Đến hết thôn Bản Thét cũ (giáp bờ sông Kỳ Cùng)</t>
  </si>
  <si>
    <t>Khu Tái định cư dự án Cầu Lộc Bình số 1, Đường giao thông và khu tái định cư Xã Lục Thôn, huyện Lộc Bình, tỉnh Lạng Sơn</t>
  </si>
  <si>
    <t>Đường trục chính có mặt cắt 12,5 -14,5m</t>
  </si>
  <si>
    <t>Đường nội bộ còn lại khu tái định cư</t>
  </si>
  <si>
    <t>Cổng trường tiểu học Hòa Bình</t>
  </si>
  <si>
    <t>Ngã ba (giáp với đường Cách mạng tháng 8) đi Trung tâm Y tế huyện</t>
  </si>
  <si>
    <t>Ngã ba Vi Đức Thắng</t>
  </si>
  <si>
    <t>Đường lên trạm điện cũ</t>
  </si>
  <si>
    <t>Từ đường giao cách mạng tháng 8</t>
  </si>
  <si>
    <t>Ngã ba đường vào đập Nà Dầy</t>
  </si>
  <si>
    <t>Đường bê tông khu Nhà Thờ</t>
  </si>
  <si>
    <t>Đường bê tông lên sân vận động đối diện công an Xã (Đường cách mạng tháng 8)</t>
  </si>
  <si>
    <t>Đường bê tông lên sân vận động giao với đường thống nhất</t>
  </si>
  <si>
    <t>Đường bê tông khu Chộc Vằng</t>
  </si>
  <si>
    <t>Ngã rẽ trường nội trú</t>
  </si>
  <si>
    <t>Hết đất nhà ông Lê Văn Cắm</t>
  </si>
  <si>
    <t>Đường vào trường mầm non Hoa Đào</t>
  </si>
  <si>
    <t>Ngã ba giao đường sang trung tâm dạy nghề</t>
  </si>
  <si>
    <t>Trường mầm non Hoa Đào</t>
  </si>
  <si>
    <t>Đường Quốc lộ 4B</t>
  </si>
  <si>
    <t>Đường Quốc lộ 4B: Đoạn 1</t>
  </si>
  <si>
    <t>Điểm giao QL 4B mới (thôn Bản Lầy, Km….)</t>
  </si>
  <si>
    <t>Đường rẽ xuống suối sang thôn Pò Khoang, xã Khánh Xuân cũ (nay là xã Lộc Bình)</t>
  </si>
  <si>
    <t>Đường Quốc lộ 4B: Đoạn 2</t>
  </si>
  <si>
    <t>Cầu Bản Tẳng</t>
  </si>
  <si>
    <t>Đường Quốc lộ 4B: Đoạn 3</t>
  </si>
  <si>
    <t>Đường rẽ chính vào thôn Pò Lạn cũ</t>
  </si>
  <si>
    <t>Đường Quốc lộ 4B: Đoạn 4</t>
  </si>
  <si>
    <t>Cầu 20</t>
  </si>
  <si>
    <t>Đường Quốc lộ 4B: Đoạn 5</t>
  </si>
  <si>
    <t>Địa phận thị trấn Lộc Bình (bao gồm cả đường Quốc lộ 4B cũ và Quốc lộ 4B mới ở vị trí giáp ranh thị trấn Lộc Bình với Xã Đồng Bục</t>
  </si>
  <si>
    <t>Đường Lộc Bình - Chi Ma: Đoạn 1</t>
  </si>
  <si>
    <t>Địa phận thị trấn Lộc Bình</t>
  </si>
  <si>
    <t>Cầu ông Mán</t>
  </si>
  <si>
    <t>Đường Lộc Bình - Chi Ma: Đoạn 2</t>
  </si>
  <si>
    <t>Đường bê tông thanh niên tự quản vào Trại tạm giam</t>
  </si>
  <si>
    <t>Đường Lộc Bình - Chi Ma: Đoạn 3</t>
  </si>
  <si>
    <t>Địa phận Xã Hữu Khánh (đường rẽ vào thôn Nà Mìu Xã Mẫu Sơn)</t>
  </si>
  <si>
    <t>Ngã 3 giáp QL 4B</t>
  </si>
  <si>
    <t>Đường Xã Xuân Lễ cũ (nay là Xã Khánh Xuân)</t>
  </si>
  <si>
    <t>Đoạn Giáp Quốc lộ 4B</t>
  </si>
  <si>
    <t>Bờ suối giáp Xã Vân Mộng cũ (nay là Xã Thống Nhất (ĐH 04))</t>
  </si>
  <si>
    <t>Đường Xã Bằng Khánh cũ (nay là Xã Khánh Xuân): Đường rẽ lên khu du lịch Mẫu Sơn</t>
  </si>
  <si>
    <t>Ngã ba Mẫu Sơn giáp Quốc lộ 4B</t>
  </si>
  <si>
    <t>Đường rẽ vào thôn Bản Tằng</t>
  </si>
  <si>
    <t>Đường bê tông</t>
  </si>
  <si>
    <t>Ngã 3 giáp QL 4B cũ</t>
  </si>
  <si>
    <t>Miếu thôn Phiêng Quăn</t>
  </si>
  <si>
    <t>UBND Xã Đồng Bục</t>
  </si>
  <si>
    <t>Ngã 3 giáp QL 4B đi thôn Khòn Quắc</t>
  </si>
  <si>
    <t>Ngã 3 nhà ông Hoàng Văn Hiền</t>
  </si>
  <si>
    <t>Khu tái định cư Quốc lộ 4B, thuộc dự án Cải tạo, nâng cấp Quốc lộ 4B (đoạn km 3+700-km18)</t>
  </si>
  <si>
    <t>Đường Đồng Bục - Hữu Lân (đoạn 1)</t>
  </si>
  <si>
    <t>Đường rẽ sang UBND Xã Đồng Bục cũ</t>
  </si>
  <si>
    <t>Đường Đồng Bục - Hữu Lân (đoạn 2)</t>
  </si>
  <si>
    <t>cầu Tằm Cát</t>
  </si>
  <si>
    <t>Đường vào thôn Bản Quang</t>
  </si>
  <si>
    <t>Giao đường 236 Lộc Bình - Chi Ma</t>
  </si>
  <si>
    <t>Giáp địa phận thị trấn Lộc Bình cũ (khu Pò Mục)</t>
  </si>
  <si>
    <t>Đường Quốc lộ 4B mới</t>
  </si>
  <si>
    <t>Từ hết địa phận phường Kỳ Lừa</t>
  </si>
  <si>
    <t>Giao cắt với đường Quốc lộ 4B cũ (km18)</t>
  </si>
  <si>
    <t xml:space="preserve">  </t>
  </si>
  <si>
    <t xml:space="preserve"> </t>
  </si>
  <si>
    <t>1.1</t>
  </si>
  <si>
    <t>2.2</t>
  </si>
  <si>
    <t>1.3</t>
  </si>
  <si>
    <t>1.2</t>
  </si>
  <si>
    <t>1.5</t>
  </si>
  <si>
    <t>1.4</t>
  </si>
  <si>
    <t>2.1</t>
  </si>
  <si>
    <t>2.3</t>
  </si>
  <si>
    <t>5.1</t>
  </si>
  <si>
    <t>5.2</t>
  </si>
  <si>
    <t>5.3</t>
  </si>
  <si>
    <t>Xã Khánh Xuân, xã Hữu Khánh, xã Đồng Bục cũ</t>
  </si>
  <si>
    <t>45.1</t>
  </si>
  <si>
    <t>45.2</t>
  </si>
  <si>
    <t>Gồm các đoạn đường còn lại thuộc thị trấn Lộc Bình cũ</t>
  </si>
  <si>
    <t>Toàn bộ các đoạn đường còn lại thuộc thị trấn Lộc Bình cũ</t>
  </si>
  <si>
    <t xml:space="preserve">Giá đất cơ sở sản xuất phi nông nghiệp </t>
  </si>
  <si>
    <t>BẢNG 33.6: BẢNG GIÁ ĐẤT CƠ SỞ SẢN XUẤT PHI NÔNG NGHIỆP TẠI NÔNG THÔN</t>
  </si>
  <si>
    <t>BẢNG 33.5: BẢNG GIÁ ĐẤT CƠ SỞ SẢN XUẤT PHI NÔNG NGHIỆP TẠI ĐÔ THỊ</t>
  </si>
  <si>
    <t>Giá đất thương mại, dịch vụ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</si>
</sst>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4"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sz val="12"/>
      <color rgb="FFFF0000"/>
      <name val="Times New Roman"/>
      <family val="1"/>
    </font>
    <font>
      <sz val="11"/>
      <color theme="1"/>
      <name val="Times New Roman"/>
      <family val="1"/>
    </font>
    <font>
      <sz val="11"/>
      <color rgb="FFFF0000"/>
      <name val="Times New Roman"/>
      <family val="1"/>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43" fontId="6" fillId="0" borderId="0" applyFont="0" applyFill="0" applyBorder="0" applyAlignment="0" applyProtection="0"/>
  </cellStyleXfs>
  <cellXfs count="78">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0" xfId="0" applyFont="1" applyFill="1"/>
    <xf numFmtId="3" fontId="3" fillId="2" borderId="1" xfId="0" applyNumberFormat="1" applyFont="1" applyFill="1" applyBorder="1" applyAlignment="1">
      <alignment horizontal="right" vertical="center" wrapText="1"/>
    </xf>
    <xf numFmtId="3"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vertical="center" wrapText="1"/>
    </xf>
    <xf numFmtId="3" fontId="2" fillId="2" borderId="1" xfId="0" applyNumberFormat="1" applyFont="1" applyFill="1" applyBorder="1" applyAlignment="1">
      <alignment horizontal="right" wrapText="1"/>
    </xf>
    <xf numFmtId="0" fontId="0" fillId="2" borderId="0" xfId="0" applyFill="1" applyAlignment="1">
      <alignment horizontal="center" vertical="center"/>
    </xf>
    <xf numFmtId="0" fontId="3" fillId="2"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0" xfId="0" applyFont="1" applyAlignment="1">
      <alignment horizontal="centerContinuous" vertical="center" wrapText="1"/>
    </xf>
    <xf numFmtId="0" fontId="7" fillId="0" borderId="1" xfId="0" applyFont="1" applyBorder="1" applyAlignment="1">
      <alignment vertical="center" wrapText="1"/>
    </xf>
    <xf numFmtId="0" fontId="7"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0" fontId="2" fillId="0" borderId="1" xfId="0" applyFont="1" applyBorder="1" applyAlignment="1">
      <alignment vertical="center" wrapText="1"/>
    </xf>
    <xf numFmtId="0" fontId="10" fillId="0" borderId="1" xfId="0" applyFont="1" applyBorder="1" applyAlignment="1">
      <alignment vertical="center" wrapText="1"/>
    </xf>
    <xf numFmtId="0" fontId="11" fillId="0" borderId="1" xfId="0" applyFont="1" applyBorder="1" applyAlignment="1">
      <alignment vertical="center" wrapText="1"/>
    </xf>
    <xf numFmtId="0" fontId="12" fillId="0" borderId="1" xfId="0" applyFont="1" applyBorder="1" applyAlignment="1">
      <alignment vertical="center" wrapText="1"/>
    </xf>
    <xf numFmtId="0" fontId="3" fillId="0" borderId="1" xfId="0" applyFont="1" applyBorder="1" applyAlignment="1">
      <alignment vertical="center" wrapText="1"/>
    </xf>
    <xf numFmtId="3" fontId="2" fillId="0" borderId="1" xfId="0" applyNumberFormat="1" applyFont="1" applyBorder="1" applyAlignment="1">
      <alignment horizontal="right" vertical="center" wrapText="1"/>
    </xf>
    <xf numFmtId="3" fontId="10" fillId="0" borderId="1" xfId="0" applyNumberFormat="1" applyFont="1" applyBorder="1" applyAlignment="1">
      <alignment horizontal="right" vertical="center" wrapText="1"/>
    </xf>
    <xf numFmtId="3" fontId="3" fillId="0" borderId="1" xfId="0" applyNumberFormat="1" applyFont="1" applyBorder="1" applyAlignment="1">
      <alignment horizontal="right" vertical="center" wrapText="1"/>
    </xf>
    <xf numFmtId="0" fontId="1" fillId="2" borderId="1" xfId="0" applyFont="1" applyFill="1" applyBorder="1" applyAlignment="1">
      <alignment vertical="center" wrapText="1"/>
    </xf>
    <xf numFmtId="0" fontId="0" fillId="2" borderId="1" xfId="0" applyFill="1" applyBorder="1" applyAlignment="1">
      <alignment vertical="center" wrapText="1"/>
    </xf>
    <xf numFmtId="0" fontId="13" fillId="2" borderId="0" xfId="0" applyFont="1" applyFill="1"/>
    <xf numFmtId="3" fontId="8" fillId="2" borderId="1" xfId="0" applyNumberFormat="1" applyFont="1" applyFill="1" applyBorder="1" applyAlignment="1">
      <alignment horizontal="right" vertical="center" wrapText="1"/>
    </xf>
    <xf numFmtId="0" fontId="2" fillId="2" borderId="1" xfId="0" applyFont="1" applyFill="1" applyBorder="1" applyAlignment="1">
      <alignment horizontal="right" vertical="center" wrapText="1"/>
    </xf>
    <xf numFmtId="0" fontId="2"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2" borderId="1" xfId="0" applyFont="1" applyFill="1" applyBorder="1" applyAlignment="1">
      <alignment vertical="center" wrapText="1"/>
    </xf>
    <xf numFmtId="0" fontId="11" fillId="2" borderId="1" xfId="0" applyFont="1" applyFill="1" applyBorder="1" applyAlignment="1">
      <alignment vertical="center" wrapText="1"/>
    </xf>
    <xf numFmtId="0" fontId="12" fillId="2" borderId="1" xfId="0" applyFont="1" applyFill="1" applyBorder="1" applyAlignment="1">
      <alignment vertical="center" wrapText="1"/>
    </xf>
    <xf numFmtId="0" fontId="3" fillId="2" borderId="1" xfId="0" applyFont="1" applyFill="1" applyBorder="1" applyAlignment="1">
      <alignment vertical="center" wrapText="1"/>
    </xf>
    <xf numFmtId="0" fontId="10" fillId="2" borderId="1" xfId="0" applyFont="1" applyFill="1" applyBorder="1" applyAlignment="1">
      <alignment horizontal="center" vertical="center" wrapText="1"/>
    </xf>
    <xf numFmtId="0" fontId="7" fillId="2" borderId="1" xfId="0" applyFont="1" applyFill="1" applyBorder="1" applyAlignment="1">
      <alignment horizontal="left" vertical="center" wrapText="1"/>
    </xf>
    <xf numFmtId="3" fontId="1" fillId="2" borderId="1" xfId="0" applyNumberFormat="1" applyFont="1" applyFill="1" applyBorder="1" applyAlignment="1">
      <alignment horizontal="right" vertical="center" wrapText="1"/>
    </xf>
    <xf numFmtId="0" fontId="13" fillId="2" borderId="1" xfId="0" applyFont="1" applyFill="1" applyBorder="1"/>
    <xf numFmtId="164" fontId="2" fillId="0" borderId="1" xfId="1" applyNumberFormat="1" applyFont="1" applyFill="1" applyBorder="1" applyAlignment="1">
      <alignment horizontal="center" vertical="center"/>
    </xf>
    <xf numFmtId="0" fontId="5" fillId="2" borderId="0" xfId="0" applyFont="1" applyFill="1" applyAlignment="1">
      <alignment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2" fillId="0" borderId="1" xfId="0" applyFont="1" applyBorder="1" applyAlignment="1">
      <alignmen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1" fillId="0" borderId="1" xfId="0" applyFont="1" applyBorder="1" applyAlignment="1">
      <alignment vertical="center" wrapText="1"/>
    </xf>
    <xf numFmtId="0" fontId="2" fillId="2" borderId="1" xfId="0" applyFont="1" applyFill="1" applyBorder="1" applyAlignment="1">
      <alignment vertical="center" wrapText="1"/>
    </xf>
    <xf numFmtId="0" fontId="1" fillId="2" borderId="1" xfId="0" applyFont="1" applyFill="1" applyBorder="1" applyAlignment="1">
      <alignment vertical="center" wrapText="1"/>
    </xf>
    <xf numFmtId="0" fontId="5" fillId="0" borderId="7" xfId="0" applyFont="1" applyBorder="1" applyAlignment="1">
      <alignment horizontal="right" vertical="center" wrapText="1"/>
    </xf>
    <xf numFmtId="0" fontId="1" fillId="0" borderId="0" xfId="0" applyFont="1" applyAlignment="1">
      <alignment horizontal="lef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164" fontId="2" fillId="0" borderId="2" xfId="1" applyNumberFormat="1" applyFont="1" applyFill="1" applyBorder="1" applyAlignment="1">
      <alignment horizontal="center" vertical="center" wrapText="1"/>
    </xf>
    <xf numFmtId="164" fontId="2" fillId="0" borderId="3" xfId="1" applyNumberFormat="1" applyFont="1" applyFill="1" applyBorder="1" applyAlignment="1">
      <alignment horizontal="center" vertical="center" wrapText="1"/>
    </xf>
    <xf numFmtId="164" fontId="2" fillId="0" borderId="4" xfId="1" applyNumberFormat="1" applyFont="1" applyFill="1" applyBorder="1" applyAlignment="1">
      <alignment horizontal="center" vertical="center" wrapText="1"/>
    </xf>
    <xf numFmtId="0" fontId="5" fillId="0" borderId="0" xfId="0" applyFont="1" applyAlignment="1">
      <alignment horizontal="right" vertical="center" wrapText="1"/>
    </xf>
  </cellXfs>
  <cellStyles count="2">
    <cellStyle name="Bình thường" xfId="0" builtinId="0"/>
    <cellStyle name="Dấu phẩy"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enovo/AppData/Local/Temp/41cf9c5e-6405-4f00-91aa-2576be545a00_zC&#225;c%20x&#227;%20m&#7899;i%20thu&#7897;c%20huy&#7879;n%20L&#7897;c%20B&#236;nh%20c&#361;%20(1).rar.a00/zC&#225;c%20x&#227;%20m&#7899;i%20thu&#7897;c%20huy&#7879;n%20L&#7897;c%20B&#236;nh%20c&#361;/X&#195;%20L&#7896;C%20B&#204;NH%20(Xong)/T&#7892;NG%20H&#7906;P%20GI&#193;%20&#272;&#7844;T%20N&#212;NG%20NGHI&#7878;P%2010.8.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ổng hợp"/>
      <sheetName val="Dữ liệu HĐCN đất NN"/>
      <sheetName val="1. xã Thất Khê"/>
      <sheetName val="2. xã Đoàn Kết"/>
      <sheetName val="3. xã Tân Tiến"/>
      <sheetName val="4. xã Tràng Định"/>
      <sheetName val="5. xã Quốc Khánh"/>
      <sheetName val="6. xã Kháng Chiến"/>
      <sheetName val="7. xã Quốc Việt"/>
      <sheetName val="8. xã Bình Gia"/>
      <sheetName val="9. xã Tân Văn"/>
      <sheetName val="10. xã Hồng Phong"/>
      <sheetName val="11. xã Hoa Thám"/>
      <sheetName val="12. xã Quý Hòa"/>
      <sheetName val="18. xã Vũ Lăng"/>
      <sheetName val="19. xã Nhất Hòa"/>
      <sheetName val="20. xã Vũ Lễ"/>
      <sheetName val="21. xã Tân Tri "/>
      <sheetName val="22. xã Văn Quan"/>
      <sheetName val="23. xã Điềm He"/>
      <sheetName val="24. xã Yên Phúc"/>
      <sheetName val="25. xã Tri Lễ"/>
      <sheetName val="26. xã Tân Đoàn"/>
      <sheetName val="27. xã Khánh Khê"/>
      <sheetName val="28. xã Na Sầm"/>
      <sheetName val="29. xã Hoàng Văn Thụ"/>
      <sheetName val="30. xã Thụy Hùng"/>
      <sheetName val="31. xã Văn Lãng"/>
      <sheetName val="32. xã Hội Hoan"/>
      <sheetName val="33. xã Lộc Bình"/>
      <sheetName val="34. xã Mẫu Sơn"/>
      <sheetName val="35. xã Na Dương"/>
      <sheetName val="36. xã Lợi Bác"/>
      <sheetName val="37. xã Thống Nhất"/>
      <sheetName val="38. xã Xuân Dương"/>
      <sheetName val="39. xã Khuất Xá"/>
      <sheetName val="40. xã Đình Lập"/>
      <sheetName val="41. xã Thái Bình"/>
      <sheetName val="42. xã Châu Sơn"/>
      <sheetName val="43. xã Kiên Mộc"/>
      <sheetName val="44. xã Hữu Lũng"/>
      <sheetName val="45. xã Tuấn Sơn"/>
      <sheetName val="65. phường Đông Kinh "/>
      <sheetName val="64. phường Kỳ Lừa"/>
      <sheetName val="63. phường Lương Văn Tri"/>
      <sheetName val="62. phường Tam Thanh "/>
      <sheetName val="61. xã Ba Sơn "/>
      <sheetName val="60. xã Công Sơn "/>
      <sheetName val="59. xã Cao Lộc "/>
      <sheetName val="58. xã Đồng Đăng"/>
      <sheetName val="57. xã Vạn Linh"/>
      <sheetName val="56. xã Bằng Mạc "/>
      <sheetName val="55. xã Nhân Lý "/>
      <sheetName val="54. xã Chiến Thắng "/>
      <sheetName val="53. xã Quan Sơn "/>
      <sheetName val="52. xã Chi Lăng "/>
      <sheetName val="51. xã Cai Kinh"/>
      <sheetName val="50. xã Hữu Liên"/>
      <sheetName val="49. xã Yên Bình  "/>
      <sheetName val="48. xã Thiện Tân"/>
      <sheetName val="47. xã Vân Nham"/>
      <sheetName val="46. xã Tân Thành"/>
      <sheetName val="15. xã Thiện Long"/>
      <sheetName val="16. xã Bắc Sơn "/>
      <sheetName val="17. xã Hưng Vũ"/>
      <sheetName val="13. xã Thiện Hòa"/>
      <sheetName val="14. xã Thiện Thuật"/>
    </sheetNames>
    <sheetDataSet>
      <sheetData sheetId="0">
        <row r="2">
          <cell r="F2" t="str">
            <v>VT1
(LUA)</v>
          </cell>
        </row>
        <row r="214">
          <cell r="E214" t="str">
            <v>Ký hiệu</v>
          </cell>
          <cell r="F214" t="str">
            <v>VT1
(LUA)</v>
          </cell>
          <cell r="G214" t="str">
            <v>VT2
(LUA)</v>
          </cell>
          <cell r="H214" t="str">
            <v>VT3
(LUA)</v>
          </cell>
          <cell r="I214" t="str">
            <v>VT1
(HNK)</v>
          </cell>
          <cell r="J214" t="str">
            <v>VT2
(HNK)</v>
          </cell>
          <cell r="K214" t="str">
            <v>VT3
(HNK)</v>
          </cell>
          <cell r="L214" t="str">
            <v>VT1
(CLN)</v>
          </cell>
          <cell r="M214" t="str">
            <v>VT2
(CLN)</v>
          </cell>
          <cell r="N214" t="str">
            <v>VT3
(CLN)</v>
          </cell>
          <cell r="O214" t="str">
            <v>VT1
(NTS)</v>
          </cell>
          <cell r="P214" t="str">
            <v>VT2
(NTS)</v>
          </cell>
          <cell r="Q214" t="str">
            <v>VT3
(NTS)</v>
          </cell>
          <cell r="R214" t="str">
            <v>RSX</v>
          </cell>
        </row>
        <row r="215">
          <cell r="E215" t="str">
            <v>Phường và các Xã thuộc thành phố Lạng Sơn</v>
          </cell>
        </row>
        <row r="216">
          <cell r="E216" t="str">
            <v>I</v>
          </cell>
        </row>
        <row r="217">
          <cell r="E217" t="str">
            <v>II</v>
          </cell>
        </row>
        <row r="218">
          <cell r="E218" t="str">
            <v>III</v>
          </cell>
        </row>
        <row r="228">
          <cell r="E228" t="str">
            <v>Ký hiệu</v>
          </cell>
          <cell r="F228" t="str">
            <v>VT1
(LUA)</v>
          </cell>
          <cell r="G228" t="str">
            <v>VT2
(LUA)</v>
          </cell>
          <cell r="H228" t="str">
            <v>VT3
(LUA)</v>
          </cell>
          <cell r="I228" t="str">
            <v>VT1
(HNK)</v>
          </cell>
          <cell r="J228" t="str">
            <v>VT2
(HNK)</v>
          </cell>
          <cell r="K228" t="str">
            <v>VT3
(HNK)</v>
          </cell>
          <cell r="L228" t="str">
            <v>VT1
(CLN)</v>
          </cell>
          <cell r="M228" t="str">
            <v>VT2
(CLN)</v>
          </cell>
          <cell r="N228" t="str">
            <v>VT3
(CLN)</v>
          </cell>
          <cell r="O228" t="str">
            <v>VT1
(NTS)</v>
          </cell>
          <cell r="P228" t="str">
            <v>VT2
(NTS)</v>
          </cell>
          <cell r="Q228" t="str">
            <v>VT3
(NTS)</v>
          </cell>
          <cell r="R228" t="str">
            <v>RSX</v>
          </cell>
        </row>
        <row r="229">
          <cell r="E229" t="str">
            <v>Phường và các Xã thuộc thành phố Lạng Sơn</v>
          </cell>
          <cell r="F229">
            <v>75000</v>
          </cell>
          <cell r="G229">
            <v>68000</v>
          </cell>
          <cell r="H229">
            <v>60000</v>
          </cell>
          <cell r="I229">
            <v>71000</v>
          </cell>
          <cell r="J229">
            <v>64000</v>
          </cell>
          <cell r="K229">
            <v>57000</v>
          </cell>
          <cell r="L229">
            <v>65000</v>
          </cell>
          <cell r="M229">
            <v>59000</v>
          </cell>
          <cell r="N229">
            <v>52000</v>
          </cell>
          <cell r="O229">
            <v>50000</v>
          </cell>
          <cell r="P229">
            <v>45000</v>
          </cell>
          <cell r="Q229">
            <v>40000</v>
          </cell>
          <cell r="R229">
            <v>13000</v>
          </cell>
        </row>
        <row r="230">
          <cell r="E230" t="str">
            <v>I</v>
          </cell>
          <cell r="F230">
            <v>64000</v>
          </cell>
          <cell r="G230">
            <v>58000</v>
          </cell>
          <cell r="H230">
            <v>51000</v>
          </cell>
          <cell r="I230">
            <v>58000</v>
          </cell>
          <cell r="J230">
            <v>52000</v>
          </cell>
          <cell r="K230">
            <v>46000</v>
          </cell>
          <cell r="L230">
            <v>51000</v>
          </cell>
          <cell r="M230">
            <v>46000</v>
          </cell>
          <cell r="N230">
            <v>41000</v>
          </cell>
          <cell r="O230">
            <v>42000</v>
          </cell>
          <cell r="P230">
            <v>38000</v>
          </cell>
          <cell r="Q230">
            <v>34000</v>
          </cell>
          <cell r="R230">
            <v>11000</v>
          </cell>
        </row>
        <row r="231">
          <cell r="E231" t="str">
            <v>II</v>
          </cell>
          <cell r="F231">
            <v>58000</v>
          </cell>
          <cell r="G231">
            <v>52000</v>
          </cell>
          <cell r="H231">
            <v>46000</v>
          </cell>
          <cell r="I231">
            <v>52000</v>
          </cell>
          <cell r="J231">
            <v>47000</v>
          </cell>
          <cell r="K231">
            <v>42000</v>
          </cell>
          <cell r="L231">
            <v>46000</v>
          </cell>
          <cell r="M231">
            <v>41000</v>
          </cell>
          <cell r="N231">
            <v>37000</v>
          </cell>
          <cell r="O231">
            <v>39000</v>
          </cell>
          <cell r="P231">
            <v>35000</v>
          </cell>
          <cell r="Q231">
            <v>31000</v>
          </cell>
          <cell r="R231">
            <v>8000</v>
          </cell>
        </row>
        <row r="232">
          <cell r="E232" t="str">
            <v>III</v>
          </cell>
          <cell r="F232">
            <v>51000</v>
          </cell>
          <cell r="G232">
            <v>46000</v>
          </cell>
          <cell r="H232">
            <v>41000</v>
          </cell>
          <cell r="I232">
            <v>45000</v>
          </cell>
          <cell r="J232">
            <v>41000</v>
          </cell>
          <cell r="K232">
            <v>36000</v>
          </cell>
          <cell r="L232">
            <v>40000</v>
          </cell>
          <cell r="M232">
            <v>36000</v>
          </cell>
          <cell r="N232">
            <v>32000</v>
          </cell>
          <cell r="O232">
            <v>36000</v>
          </cell>
          <cell r="P232">
            <v>32000</v>
          </cell>
          <cell r="Q232">
            <v>30000</v>
          </cell>
          <cell r="R232">
            <v>6000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98"/>
  <sheetViews>
    <sheetView tabSelected="1" view="pageBreakPreview" zoomScaleNormal="100" zoomScaleSheetLayoutView="100" workbookViewId="0">
      <selection activeCell="E7" sqref="E7:H7"/>
    </sheetView>
  </sheetViews>
  <sheetFormatPr defaultColWidth="9.140625" defaultRowHeight="62.25" customHeight="1" x14ac:dyDescent="0.25"/>
  <cols>
    <col min="1" max="1" width="5.7109375" style="3" customWidth="1"/>
    <col min="2" max="4" width="25.7109375" style="3" customWidth="1"/>
    <col min="5" max="8" width="15.7109375" style="22" customWidth="1"/>
    <col min="9" max="16384" width="9.140625" style="3"/>
  </cols>
  <sheetData>
    <row r="1" spans="1:8" ht="15.75" x14ac:dyDescent="0.25">
      <c r="A1" s="5"/>
      <c r="B1" s="13"/>
      <c r="C1" s="13"/>
      <c r="D1" s="13"/>
      <c r="E1" s="14"/>
      <c r="F1" s="14"/>
      <c r="G1" s="14"/>
      <c r="H1" s="14"/>
    </row>
    <row r="2" spans="1:8" ht="15.75" x14ac:dyDescent="0.25">
      <c r="A2" s="55" t="s">
        <v>31</v>
      </c>
      <c r="B2" s="55"/>
      <c r="C2" s="13"/>
      <c r="D2" s="13"/>
      <c r="E2" s="14"/>
      <c r="F2" s="14"/>
      <c r="G2" s="56" t="s">
        <v>20</v>
      </c>
      <c r="H2" s="56"/>
    </row>
    <row r="3" spans="1:8" ht="15.75" x14ac:dyDescent="0.25">
      <c r="A3" s="12"/>
      <c r="B3" s="13"/>
      <c r="C3" s="13"/>
      <c r="D3" s="13"/>
      <c r="E3" s="14"/>
      <c r="F3" s="14"/>
      <c r="G3" s="14"/>
      <c r="H3" s="14"/>
    </row>
    <row r="4" spans="1:8" ht="15.75" x14ac:dyDescent="0.25">
      <c r="A4" s="61" t="s">
        <v>32</v>
      </c>
      <c r="B4" s="61"/>
      <c r="C4" s="61"/>
      <c r="D4" s="61"/>
      <c r="E4" s="61"/>
      <c r="F4" s="61"/>
      <c r="G4" s="61"/>
      <c r="H4" s="61"/>
    </row>
    <row r="5" spans="1:8" ht="15.75" x14ac:dyDescent="0.25">
      <c r="A5" s="57" t="s">
        <v>22</v>
      </c>
      <c r="B5" s="57"/>
      <c r="C5" s="57"/>
      <c r="D5" s="57"/>
      <c r="E5" s="57"/>
      <c r="F5" s="57"/>
      <c r="G5" s="57"/>
      <c r="H5" s="57"/>
    </row>
    <row r="6" spans="1:8" ht="15.75" x14ac:dyDescent="0.25">
      <c r="A6" s="58" t="s">
        <v>6</v>
      </c>
      <c r="B6" s="58"/>
      <c r="C6" s="58"/>
      <c r="D6" s="58"/>
      <c r="E6" s="58"/>
      <c r="F6" s="58"/>
      <c r="G6" s="58"/>
      <c r="H6" s="58"/>
    </row>
    <row r="7" spans="1:8" ht="15.75" x14ac:dyDescent="0.25">
      <c r="A7" s="60" t="s">
        <v>2</v>
      </c>
      <c r="B7" s="60" t="s">
        <v>3</v>
      </c>
      <c r="C7" s="60" t="s">
        <v>4</v>
      </c>
      <c r="D7" s="60"/>
      <c r="E7" s="60" t="s">
        <v>21</v>
      </c>
      <c r="F7" s="60"/>
      <c r="G7" s="60"/>
      <c r="H7" s="60"/>
    </row>
    <row r="8" spans="1:8" ht="15.75" x14ac:dyDescent="0.25">
      <c r="A8" s="60"/>
      <c r="B8" s="60"/>
      <c r="C8" s="8" t="s">
        <v>7</v>
      </c>
      <c r="D8" s="8" t="s">
        <v>8</v>
      </c>
      <c r="E8" s="15" t="s">
        <v>5</v>
      </c>
      <c r="F8" s="15" t="s">
        <v>11</v>
      </c>
      <c r="G8" s="15" t="s">
        <v>12</v>
      </c>
      <c r="H8" s="15" t="s">
        <v>13</v>
      </c>
    </row>
    <row r="9" spans="1:8" s="17" customFormat="1" ht="15.75" x14ac:dyDescent="0.25">
      <c r="A9" s="16" t="s">
        <v>1</v>
      </c>
      <c r="B9" s="38" t="s">
        <v>37</v>
      </c>
      <c r="C9" s="38"/>
      <c r="D9" s="39"/>
      <c r="E9" s="16"/>
      <c r="F9" s="16"/>
      <c r="G9" s="16"/>
      <c r="H9" s="16"/>
    </row>
    <row r="10" spans="1:8" ht="47.25" x14ac:dyDescent="0.25">
      <c r="A10" s="4">
        <v>1</v>
      </c>
      <c r="B10" s="30" t="s">
        <v>0</v>
      </c>
      <c r="C10" s="30" t="s">
        <v>41</v>
      </c>
      <c r="D10" s="30" t="s">
        <v>42</v>
      </c>
      <c r="E10" s="35">
        <v>12300000</v>
      </c>
      <c r="F10" s="18">
        <f>E10*0.6</f>
        <v>7380000</v>
      </c>
      <c r="G10" s="18">
        <f>E10*0.4</f>
        <v>4920000</v>
      </c>
      <c r="H10" s="18">
        <f>E10*0.2</f>
        <v>2460000</v>
      </c>
    </row>
    <row r="11" spans="1:8" ht="47.25" x14ac:dyDescent="0.25">
      <c r="A11" s="4">
        <v>2</v>
      </c>
      <c r="B11" s="30" t="s">
        <v>0</v>
      </c>
      <c r="C11" s="30" t="s">
        <v>42</v>
      </c>
      <c r="D11" s="30" t="s">
        <v>43</v>
      </c>
      <c r="E11" s="35">
        <v>9500000</v>
      </c>
      <c r="F11" s="18">
        <f t="shared" ref="F11:F50" si="0">E11*0.6</f>
        <v>5700000</v>
      </c>
      <c r="G11" s="18">
        <f t="shared" ref="G11:G32" si="1">E11*0.4</f>
        <v>3800000</v>
      </c>
      <c r="H11" s="18">
        <f t="shared" ref="H11:H31" si="2">E11*0.2</f>
        <v>1900000</v>
      </c>
    </row>
    <row r="12" spans="1:8" ht="47.25" x14ac:dyDescent="0.25">
      <c r="A12" s="4">
        <v>3</v>
      </c>
      <c r="B12" s="30" t="s">
        <v>44</v>
      </c>
      <c r="C12" s="30" t="s">
        <v>45</v>
      </c>
      <c r="D12" s="30" t="s">
        <v>46</v>
      </c>
      <c r="E12" s="35">
        <v>9000000</v>
      </c>
      <c r="F12" s="18">
        <f t="shared" si="0"/>
        <v>5400000</v>
      </c>
      <c r="G12" s="18">
        <f t="shared" si="1"/>
        <v>3600000</v>
      </c>
      <c r="H12" s="18">
        <f t="shared" si="2"/>
        <v>1800000</v>
      </c>
    </row>
    <row r="13" spans="1:8" ht="31.5" x14ac:dyDescent="0.25">
      <c r="A13" s="4">
        <v>4</v>
      </c>
      <c r="B13" s="30" t="s">
        <v>47</v>
      </c>
      <c r="C13" s="30" t="s">
        <v>48</v>
      </c>
      <c r="D13" s="30" t="s">
        <v>49</v>
      </c>
      <c r="E13" s="35">
        <v>11700000</v>
      </c>
      <c r="F13" s="18">
        <f t="shared" si="0"/>
        <v>7020000</v>
      </c>
      <c r="G13" s="18">
        <f t="shared" si="1"/>
        <v>4680000</v>
      </c>
      <c r="H13" s="18">
        <f t="shared" si="2"/>
        <v>2340000</v>
      </c>
    </row>
    <row r="14" spans="1:8" ht="31.5" x14ac:dyDescent="0.25">
      <c r="A14" s="4">
        <v>5</v>
      </c>
      <c r="B14" s="30" t="s">
        <v>50</v>
      </c>
      <c r="C14" s="30" t="s">
        <v>51</v>
      </c>
      <c r="D14" s="30" t="s">
        <v>49</v>
      </c>
      <c r="E14" s="35">
        <v>11300000</v>
      </c>
      <c r="F14" s="18">
        <f t="shared" si="0"/>
        <v>6780000</v>
      </c>
      <c r="G14" s="18">
        <f t="shared" si="1"/>
        <v>4520000</v>
      </c>
      <c r="H14" s="18">
        <f t="shared" si="2"/>
        <v>2260000</v>
      </c>
    </row>
    <row r="15" spans="1:8" ht="15.75" x14ac:dyDescent="0.25">
      <c r="A15" s="4">
        <v>6</v>
      </c>
      <c r="B15" s="30" t="s">
        <v>52</v>
      </c>
      <c r="C15" s="30" t="s">
        <v>41</v>
      </c>
      <c r="D15" s="30" t="s">
        <v>53</v>
      </c>
      <c r="E15" s="35">
        <v>12600000</v>
      </c>
      <c r="F15" s="18">
        <f t="shared" si="0"/>
        <v>7560000</v>
      </c>
      <c r="G15" s="18">
        <f t="shared" si="1"/>
        <v>5040000</v>
      </c>
      <c r="H15" s="18">
        <f t="shared" si="2"/>
        <v>2520000</v>
      </c>
    </row>
    <row r="16" spans="1:8" ht="47.25" x14ac:dyDescent="0.25">
      <c r="A16" s="4">
        <v>7</v>
      </c>
      <c r="B16" s="30" t="s">
        <v>52</v>
      </c>
      <c r="C16" s="30" t="s">
        <v>53</v>
      </c>
      <c r="D16" s="30" t="s">
        <v>54</v>
      </c>
      <c r="E16" s="35">
        <v>10400000</v>
      </c>
      <c r="F16" s="18">
        <f t="shared" si="0"/>
        <v>6240000</v>
      </c>
      <c r="G16" s="18">
        <f t="shared" si="1"/>
        <v>4160000</v>
      </c>
      <c r="H16" s="18">
        <f t="shared" si="2"/>
        <v>2080000</v>
      </c>
    </row>
    <row r="17" spans="1:8" ht="47.25" x14ac:dyDescent="0.25">
      <c r="A17" s="4">
        <v>8</v>
      </c>
      <c r="B17" s="31" t="s">
        <v>52</v>
      </c>
      <c r="C17" s="31" t="s">
        <v>54</v>
      </c>
      <c r="D17" s="31" t="s">
        <v>55</v>
      </c>
      <c r="E17" s="36">
        <v>7700000</v>
      </c>
      <c r="F17" s="18">
        <f t="shared" si="0"/>
        <v>4620000</v>
      </c>
      <c r="G17" s="18">
        <f t="shared" si="1"/>
        <v>3080000</v>
      </c>
      <c r="H17" s="18">
        <f t="shared" si="2"/>
        <v>1540000</v>
      </c>
    </row>
    <row r="18" spans="1:8" ht="47.25" x14ac:dyDescent="0.25">
      <c r="A18" s="4">
        <v>9</v>
      </c>
      <c r="B18" s="30" t="s">
        <v>52</v>
      </c>
      <c r="C18" s="30" t="s">
        <v>56</v>
      </c>
      <c r="D18" s="31" t="s">
        <v>57</v>
      </c>
      <c r="E18" s="35">
        <v>9700000</v>
      </c>
      <c r="F18" s="18">
        <f t="shared" si="0"/>
        <v>5820000</v>
      </c>
      <c r="G18" s="18">
        <f t="shared" si="1"/>
        <v>3880000</v>
      </c>
      <c r="H18" s="18">
        <f t="shared" si="2"/>
        <v>1940000</v>
      </c>
    </row>
    <row r="19" spans="1:8" ht="47.25" x14ac:dyDescent="0.25">
      <c r="A19" s="4">
        <v>10</v>
      </c>
      <c r="B19" s="30" t="s">
        <v>52</v>
      </c>
      <c r="C19" s="30" t="s">
        <v>58</v>
      </c>
      <c r="D19" s="30" t="s">
        <v>59</v>
      </c>
      <c r="E19" s="35">
        <v>6900000</v>
      </c>
      <c r="F19" s="18">
        <f t="shared" si="0"/>
        <v>4140000</v>
      </c>
      <c r="G19" s="18">
        <f t="shared" si="1"/>
        <v>2760000</v>
      </c>
      <c r="H19" s="18">
        <f t="shared" si="2"/>
        <v>1380000</v>
      </c>
    </row>
    <row r="20" spans="1:8" ht="31.5" x14ac:dyDescent="0.25">
      <c r="A20" s="4">
        <v>11</v>
      </c>
      <c r="B20" s="30" t="s">
        <v>47</v>
      </c>
      <c r="C20" s="31" t="s">
        <v>60</v>
      </c>
      <c r="D20" s="30" t="s">
        <v>61</v>
      </c>
      <c r="E20" s="35">
        <v>6700000</v>
      </c>
      <c r="F20" s="18">
        <f t="shared" si="0"/>
        <v>4020000</v>
      </c>
      <c r="G20" s="18">
        <f t="shared" si="1"/>
        <v>2680000</v>
      </c>
      <c r="H20" s="18">
        <f t="shared" si="2"/>
        <v>1340000</v>
      </c>
    </row>
    <row r="21" spans="1:8" ht="47.25" x14ac:dyDescent="0.25">
      <c r="A21" s="4">
        <v>12</v>
      </c>
      <c r="B21" s="30" t="s">
        <v>62</v>
      </c>
      <c r="C21" s="30" t="s">
        <v>63</v>
      </c>
      <c r="D21" s="31" t="s">
        <v>64</v>
      </c>
      <c r="E21" s="35">
        <v>5900000</v>
      </c>
      <c r="F21" s="18">
        <f t="shared" si="0"/>
        <v>3540000</v>
      </c>
      <c r="G21" s="18">
        <f t="shared" si="1"/>
        <v>2360000</v>
      </c>
      <c r="H21" s="18">
        <f t="shared" si="2"/>
        <v>1180000</v>
      </c>
    </row>
    <row r="22" spans="1:8" ht="31.5" x14ac:dyDescent="0.25">
      <c r="A22" s="4">
        <v>13</v>
      </c>
      <c r="B22" s="30" t="s">
        <v>65</v>
      </c>
      <c r="C22" s="31" t="s">
        <v>66</v>
      </c>
      <c r="D22" s="30" t="s">
        <v>67</v>
      </c>
      <c r="E22" s="35">
        <v>5600000</v>
      </c>
      <c r="F22" s="18">
        <f t="shared" si="0"/>
        <v>3360000</v>
      </c>
      <c r="G22" s="18">
        <f t="shared" si="1"/>
        <v>2240000</v>
      </c>
      <c r="H22" s="18">
        <f t="shared" si="2"/>
        <v>1120000</v>
      </c>
    </row>
    <row r="23" spans="1:8" ht="31.5" x14ac:dyDescent="0.25">
      <c r="A23" s="4">
        <v>14</v>
      </c>
      <c r="B23" s="31" t="s">
        <v>68</v>
      </c>
      <c r="C23" s="31" t="s">
        <v>69</v>
      </c>
      <c r="D23" s="31" t="s">
        <v>67</v>
      </c>
      <c r="E23" s="36">
        <v>8800000</v>
      </c>
      <c r="F23" s="18">
        <f t="shared" si="0"/>
        <v>5280000</v>
      </c>
      <c r="G23" s="18">
        <f t="shared" si="1"/>
        <v>3520000</v>
      </c>
      <c r="H23" s="18">
        <f t="shared" si="2"/>
        <v>1760000</v>
      </c>
    </row>
    <row r="24" spans="1:8" ht="47.25" x14ac:dyDescent="0.25">
      <c r="A24" s="4">
        <v>15</v>
      </c>
      <c r="B24" s="30" t="s">
        <v>70</v>
      </c>
      <c r="C24" s="30" t="s">
        <v>71</v>
      </c>
      <c r="D24" s="30" t="s">
        <v>72</v>
      </c>
      <c r="E24" s="35">
        <v>4800000</v>
      </c>
      <c r="F24" s="18">
        <f t="shared" si="0"/>
        <v>2880000</v>
      </c>
      <c r="G24" s="18">
        <f t="shared" si="1"/>
        <v>1920000</v>
      </c>
      <c r="H24" s="18">
        <f t="shared" si="2"/>
        <v>960000</v>
      </c>
    </row>
    <row r="25" spans="1:8" ht="47.25" x14ac:dyDescent="0.25">
      <c r="A25" s="4">
        <v>16</v>
      </c>
      <c r="B25" s="30" t="s">
        <v>0</v>
      </c>
      <c r="C25" s="30" t="s">
        <v>73</v>
      </c>
      <c r="D25" s="30" t="s">
        <v>74</v>
      </c>
      <c r="E25" s="35">
        <v>4700000</v>
      </c>
      <c r="F25" s="18">
        <f t="shared" si="0"/>
        <v>2820000</v>
      </c>
      <c r="G25" s="18">
        <f t="shared" si="1"/>
        <v>1880000</v>
      </c>
      <c r="H25" s="18">
        <f t="shared" si="2"/>
        <v>940000</v>
      </c>
    </row>
    <row r="26" spans="1:8" ht="31.5" x14ac:dyDescent="0.25">
      <c r="A26" s="4">
        <v>17</v>
      </c>
      <c r="B26" s="30" t="s">
        <v>52</v>
      </c>
      <c r="C26" s="30" t="s">
        <v>59</v>
      </c>
      <c r="D26" s="30" t="s">
        <v>75</v>
      </c>
      <c r="E26" s="35">
        <v>6000000</v>
      </c>
      <c r="F26" s="18">
        <f t="shared" si="0"/>
        <v>3600000</v>
      </c>
      <c r="G26" s="18">
        <f t="shared" si="1"/>
        <v>2400000</v>
      </c>
      <c r="H26" s="18">
        <f t="shared" si="2"/>
        <v>1200000</v>
      </c>
    </row>
    <row r="27" spans="1:8" ht="31.5" x14ac:dyDescent="0.25">
      <c r="A27" s="4">
        <v>18</v>
      </c>
      <c r="B27" s="30" t="s">
        <v>47</v>
      </c>
      <c r="C27" s="30" t="s">
        <v>61</v>
      </c>
      <c r="D27" s="30" t="s">
        <v>75</v>
      </c>
      <c r="E27" s="35">
        <v>5200000</v>
      </c>
      <c r="F27" s="18">
        <f t="shared" si="0"/>
        <v>3120000</v>
      </c>
      <c r="G27" s="18">
        <f t="shared" si="1"/>
        <v>2080000</v>
      </c>
      <c r="H27" s="18">
        <f t="shared" si="2"/>
        <v>1040000</v>
      </c>
    </row>
    <row r="28" spans="1:8" ht="47.25" x14ac:dyDescent="0.25">
      <c r="A28" s="4">
        <v>19</v>
      </c>
      <c r="B28" s="30" t="s">
        <v>52</v>
      </c>
      <c r="C28" s="30" t="s">
        <v>76</v>
      </c>
      <c r="D28" s="30" t="s">
        <v>77</v>
      </c>
      <c r="E28" s="35">
        <v>5200000</v>
      </c>
      <c r="F28" s="18">
        <f t="shared" si="0"/>
        <v>3120000</v>
      </c>
      <c r="G28" s="18">
        <f t="shared" si="1"/>
        <v>2080000</v>
      </c>
      <c r="H28" s="18">
        <f t="shared" si="2"/>
        <v>1040000</v>
      </c>
    </row>
    <row r="29" spans="1:8" ht="47.25" x14ac:dyDescent="0.25">
      <c r="A29" s="4">
        <v>20</v>
      </c>
      <c r="B29" s="30" t="s">
        <v>52</v>
      </c>
      <c r="C29" s="30" t="s">
        <v>77</v>
      </c>
      <c r="D29" s="30" t="s">
        <v>78</v>
      </c>
      <c r="E29" s="35">
        <v>4700000</v>
      </c>
      <c r="F29" s="18">
        <f t="shared" si="0"/>
        <v>2820000</v>
      </c>
      <c r="G29" s="18">
        <f t="shared" si="1"/>
        <v>1880000</v>
      </c>
      <c r="H29" s="18">
        <f t="shared" si="2"/>
        <v>940000</v>
      </c>
    </row>
    <row r="30" spans="1:8" ht="47.25" x14ac:dyDescent="0.25">
      <c r="A30" s="4">
        <v>21</v>
      </c>
      <c r="B30" s="30" t="s">
        <v>79</v>
      </c>
      <c r="C30" s="30" t="s">
        <v>80</v>
      </c>
      <c r="D30" s="30" t="s">
        <v>81</v>
      </c>
      <c r="E30" s="35">
        <v>3700000</v>
      </c>
      <c r="F30" s="18">
        <f t="shared" si="0"/>
        <v>2220000</v>
      </c>
      <c r="G30" s="18">
        <f t="shared" si="1"/>
        <v>1480000</v>
      </c>
      <c r="H30" s="18">
        <f t="shared" si="2"/>
        <v>740000</v>
      </c>
    </row>
    <row r="31" spans="1:8" ht="31.5" x14ac:dyDescent="0.25">
      <c r="A31" s="4">
        <v>22</v>
      </c>
      <c r="B31" s="30" t="s">
        <v>82</v>
      </c>
      <c r="C31" s="30" t="s">
        <v>83</v>
      </c>
      <c r="D31" s="30" t="s">
        <v>69</v>
      </c>
      <c r="E31" s="35">
        <v>3400000</v>
      </c>
      <c r="F31" s="18">
        <f>E31*0.6</f>
        <v>2040000</v>
      </c>
      <c r="G31" s="18">
        <f t="shared" si="1"/>
        <v>1360000</v>
      </c>
      <c r="H31" s="18">
        <f t="shared" si="2"/>
        <v>680000</v>
      </c>
    </row>
    <row r="32" spans="1:8" ht="31.5" x14ac:dyDescent="0.25">
      <c r="A32" s="4">
        <v>23</v>
      </c>
      <c r="B32" s="30" t="s">
        <v>84</v>
      </c>
      <c r="C32" s="30" t="s">
        <v>85</v>
      </c>
      <c r="D32" s="30" t="s">
        <v>86</v>
      </c>
      <c r="E32" s="35">
        <v>3400000</v>
      </c>
      <c r="F32" s="18">
        <f t="shared" si="0"/>
        <v>2040000</v>
      </c>
      <c r="G32" s="18">
        <f t="shared" si="1"/>
        <v>1360000</v>
      </c>
      <c r="H32" s="18"/>
    </row>
    <row r="33" spans="1:8" ht="63" x14ac:dyDescent="0.25">
      <c r="A33" s="4">
        <v>24</v>
      </c>
      <c r="B33" s="30" t="s">
        <v>68</v>
      </c>
      <c r="C33" s="30" t="s">
        <v>87</v>
      </c>
      <c r="D33" s="31" t="s">
        <v>88</v>
      </c>
      <c r="E33" s="35">
        <v>2200000</v>
      </c>
      <c r="F33" s="18">
        <f t="shared" ref="F33" si="3">E33*0.6</f>
        <v>1320000</v>
      </c>
      <c r="G33" s="18">
        <f t="shared" ref="G33" si="4">E33*0.4</f>
        <v>880000</v>
      </c>
      <c r="H33" s="18"/>
    </row>
    <row r="34" spans="1:8" ht="78.75" x14ac:dyDescent="0.25">
      <c r="A34" s="4">
        <v>25</v>
      </c>
      <c r="B34" s="30" t="s">
        <v>89</v>
      </c>
      <c r="C34" s="31" t="s">
        <v>90</v>
      </c>
      <c r="D34" s="30" t="s">
        <v>91</v>
      </c>
      <c r="E34" s="35">
        <v>2600000</v>
      </c>
      <c r="F34" s="18">
        <f t="shared" si="0"/>
        <v>1560000</v>
      </c>
      <c r="G34" s="18">
        <f t="shared" ref="G34:G37" si="5">E34*0.4</f>
        <v>1040000</v>
      </c>
      <c r="H34" s="18"/>
    </row>
    <row r="35" spans="1:8" ht="31.5" x14ac:dyDescent="0.25">
      <c r="A35" s="4">
        <v>26</v>
      </c>
      <c r="B35" s="30" t="s">
        <v>92</v>
      </c>
      <c r="C35" s="30" t="s">
        <v>93</v>
      </c>
      <c r="D35" s="30" t="s">
        <v>94</v>
      </c>
      <c r="E35" s="35">
        <v>1700000</v>
      </c>
      <c r="F35" s="18">
        <f t="shared" si="0"/>
        <v>1020000</v>
      </c>
      <c r="G35" s="18">
        <f t="shared" si="5"/>
        <v>680000</v>
      </c>
      <c r="H35" s="18"/>
    </row>
    <row r="36" spans="1:8" s="17" customFormat="1" ht="63" x14ac:dyDescent="0.25">
      <c r="A36" s="23">
        <v>27</v>
      </c>
      <c r="B36" s="30" t="s">
        <v>95</v>
      </c>
      <c r="C36" s="30" t="s">
        <v>96</v>
      </c>
      <c r="D36" s="30" t="s">
        <v>97</v>
      </c>
      <c r="E36" s="35">
        <v>1600000</v>
      </c>
      <c r="F36" s="18">
        <f t="shared" si="0"/>
        <v>960000</v>
      </c>
      <c r="G36" s="18">
        <f t="shared" si="5"/>
        <v>640000</v>
      </c>
      <c r="H36" s="18"/>
    </row>
    <row r="37" spans="1:8" ht="31.5" x14ac:dyDescent="0.25">
      <c r="A37" s="4">
        <v>28</v>
      </c>
      <c r="B37" s="30" t="s">
        <v>98</v>
      </c>
      <c r="C37" s="30" t="s">
        <v>99</v>
      </c>
      <c r="D37" s="30" t="s">
        <v>100</v>
      </c>
      <c r="E37" s="35">
        <v>1400000</v>
      </c>
      <c r="F37" s="18">
        <f t="shared" si="0"/>
        <v>840000</v>
      </c>
      <c r="G37" s="18">
        <f t="shared" si="5"/>
        <v>560000</v>
      </c>
      <c r="H37" s="18"/>
    </row>
    <row r="38" spans="1:8" ht="31.5" x14ac:dyDescent="0.25">
      <c r="A38" s="4">
        <v>29</v>
      </c>
      <c r="B38" s="30" t="s">
        <v>101</v>
      </c>
      <c r="C38" s="30" t="s">
        <v>102</v>
      </c>
      <c r="D38" s="30" t="s">
        <v>103</v>
      </c>
      <c r="E38" s="35">
        <v>1400000</v>
      </c>
      <c r="F38" s="18">
        <f t="shared" si="0"/>
        <v>840000</v>
      </c>
      <c r="G38" s="18">
        <f t="shared" ref="G38:G48" si="6">E38*0.4</f>
        <v>560000</v>
      </c>
      <c r="H38" s="18"/>
    </row>
    <row r="39" spans="1:8" ht="78.75" x14ac:dyDescent="0.25">
      <c r="A39" s="4">
        <v>30</v>
      </c>
      <c r="B39" s="30" t="s">
        <v>104</v>
      </c>
      <c r="C39" s="30" t="s">
        <v>105</v>
      </c>
      <c r="D39" s="30" t="s">
        <v>106</v>
      </c>
      <c r="E39" s="35">
        <v>1700000</v>
      </c>
      <c r="F39" s="18">
        <f t="shared" si="0"/>
        <v>1020000</v>
      </c>
      <c r="G39" s="18">
        <f t="shared" si="6"/>
        <v>680000</v>
      </c>
      <c r="H39" s="18"/>
    </row>
    <row r="40" spans="1:8" ht="47.25" x14ac:dyDescent="0.25">
      <c r="A40" s="4">
        <v>31</v>
      </c>
      <c r="B40" s="30" t="s">
        <v>107</v>
      </c>
      <c r="C40" s="30" t="s">
        <v>108</v>
      </c>
      <c r="D40" s="30" t="s">
        <v>109</v>
      </c>
      <c r="E40" s="35">
        <v>2500000</v>
      </c>
      <c r="F40" s="18">
        <f t="shared" si="0"/>
        <v>1500000</v>
      </c>
      <c r="G40" s="18">
        <f t="shared" si="6"/>
        <v>1000000</v>
      </c>
      <c r="H40" s="18"/>
    </row>
    <row r="41" spans="1:8" ht="31.5" x14ac:dyDescent="0.25">
      <c r="A41" s="4">
        <v>32</v>
      </c>
      <c r="B41" s="30" t="s">
        <v>79</v>
      </c>
      <c r="C41" s="30" t="s">
        <v>110</v>
      </c>
      <c r="D41" s="30" t="s">
        <v>111</v>
      </c>
      <c r="E41" s="35">
        <v>1400000</v>
      </c>
      <c r="F41" s="18">
        <f t="shared" si="0"/>
        <v>840000</v>
      </c>
      <c r="G41" s="18">
        <f t="shared" si="6"/>
        <v>560000</v>
      </c>
      <c r="H41" s="18"/>
    </row>
    <row r="42" spans="1:8" ht="31.5" x14ac:dyDescent="0.25">
      <c r="A42" s="4">
        <v>33</v>
      </c>
      <c r="B42" s="30" t="s">
        <v>112</v>
      </c>
      <c r="C42" s="30" t="s">
        <v>113</v>
      </c>
      <c r="D42" s="30" t="s">
        <v>114</v>
      </c>
      <c r="E42" s="35">
        <v>1400000</v>
      </c>
      <c r="F42" s="18">
        <f t="shared" si="0"/>
        <v>840000</v>
      </c>
      <c r="G42" s="18">
        <f t="shared" si="6"/>
        <v>560000</v>
      </c>
      <c r="H42" s="18"/>
    </row>
    <row r="43" spans="1:8" ht="31.5" x14ac:dyDescent="0.25">
      <c r="A43" s="4">
        <v>34</v>
      </c>
      <c r="B43" s="30" t="s">
        <v>115</v>
      </c>
      <c r="C43" s="30" t="s">
        <v>113</v>
      </c>
      <c r="D43" s="30" t="s">
        <v>116</v>
      </c>
      <c r="E43" s="35">
        <v>1400000</v>
      </c>
      <c r="F43" s="18">
        <f t="shared" si="0"/>
        <v>840000</v>
      </c>
      <c r="G43" s="18">
        <f t="shared" si="6"/>
        <v>560000</v>
      </c>
      <c r="H43" s="18"/>
    </row>
    <row r="44" spans="1:8" ht="15.75" x14ac:dyDescent="0.25">
      <c r="A44" s="4">
        <v>35</v>
      </c>
      <c r="B44" s="62" t="s">
        <v>117</v>
      </c>
      <c r="C44" s="62"/>
      <c r="D44" s="62"/>
      <c r="E44" s="35">
        <v>3200000</v>
      </c>
      <c r="F44" s="18">
        <f t="shared" si="0"/>
        <v>1920000</v>
      </c>
      <c r="G44" s="18">
        <f t="shared" si="6"/>
        <v>1280000</v>
      </c>
      <c r="H44" s="18">
        <f t="shared" ref="H44" si="7">E44*0.2</f>
        <v>640000</v>
      </c>
    </row>
    <row r="45" spans="1:8" ht="45" x14ac:dyDescent="0.25">
      <c r="A45" s="4">
        <f>+A44+1</f>
        <v>36</v>
      </c>
      <c r="B45" s="32" t="s">
        <v>120</v>
      </c>
      <c r="C45" s="32" t="s">
        <v>121</v>
      </c>
      <c r="D45" s="32" t="s">
        <v>122</v>
      </c>
      <c r="E45" s="35">
        <v>3200000</v>
      </c>
      <c r="F45" s="18">
        <f t="shared" si="0"/>
        <v>1920000</v>
      </c>
      <c r="G45" s="18">
        <f t="shared" si="6"/>
        <v>1280000</v>
      </c>
      <c r="H45" s="18"/>
    </row>
    <row r="46" spans="1:8" ht="45" x14ac:dyDescent="0.25">
      <c r="A46" s="4">
        <f t="shared" ref="A46:A49" si="8">+A45+1</f>
        <v>37</v>
      </c>
      <c r="B46" s="32" t="s">
        <v>123</v>
      </c>
      <c r="C46" s="32" t="s">
        <v>124</v>
      </c>
      <c r="D46" s="33" t="s">
        <v>125</v>
      </c>
      <c r="E46" s="35">
        <v>1700000</v>
      </c>
      <c r="F46" s="18">
        <f t="shared" si="0"/>
        <v>1020000</v>
      </c>
      <c r="G46" s="18">
        <f t="shared" si="6"/>
        <v>680000</v>
      </c>
      <c r="H46" s="18"/>
    </row>
    <row r="47" spans="1:8" ht="45" x14ac:dyDescent="0.25">
      <c r="A47" s="4">
        <f t="shared" si="8"/>
        <v>38</v>
      </c>
      <c r="B47" s="32" t="s">
        <v>126</v>
      </c>
      <c r="C47" s="33" t="s">
        <v>127</v>
      </c>
      <c r="D47" s="32" t="s">
        <v>128</v>
      </c>
      <c r="E47" s="35">
        <v>1400000</v>
      </c>
      <c r="F47" s="18">
        <f t="shared" si="0"/>
        <v>840000</v>
      </c>
      <c r="G47" s="18">
        <f t="shared" si="6"/>
        <v>560000</v>
      </c>
      <c r="H47" s="18"/>
    </row>
    <row r="48" spans="1:8" ht="45" x14ac:dyDescent="0.25">
      <c r="A48" s="4">
        <f t="shared" si="8"/>
        <v>39</v>
      </c>
      <c r="B48" s="32" t="s">
        <v>129</v>
      </c>
      <c r="C48" s="33" t="s">
        <v>127</v>
      </c>
      <c r="D48" s="32" t="s">
        <v>130</v>
      </c>
      <c r="E48" s="35">
        <v>1400000</v>
      </c>
      <c r="F48" s="18">
        <f t="shared" si="0"/>
        <v>840000</v>
      </c>
      <c r="G48" s="18">
        <f t="shared" si="6"/>
        <v>560000</v>
      </c>
      <c r="H48" s="18"/>
    </row>
    <row r="49" spans="1:8" ht="30" x14ac:dyDescent="0.25">
      <c r="A49" s="4">
        <f t="shared" si="8"/>
        <v>40</v>
      </c>
      <c r="B49" s="32" t="s">
        <v>131</v>
      </c>
      <c r="C49" s="32" t="s">
        <v>132</v>
      </c>
      <c r="D49" s="32" t="s">
        <v>133</v>
      </c>
      <c r="E49" s="35">
        <v>1700000</v>
      </c>
      <c r="F49" s="18">
        <f t="shared" ref="F49" si="9">E49*0.6</f>
        <v>1020000</v>
      </c>
      <c r="G49" s="18">
        <f t="shared" ref="G49" si="10">E49*0.4</f>
        <v>680000</v>
      </c>
      <c r="H49" s="18"/>
    </row>
    <row r="50" spans="1:8" ht="45" x14ac:dyDescent="0.25">
      <c r="A50" s="4">
        <f>+A49+1</f>
        <v>41</v>
      </c>
      <c r="B50" s="32" t="s">
        <v>134</v>
      </c>
      <c r="C50" s="32" t="s">
        <v>135</v>
      </c>
      <c r="D50" s="32" t="s">
        <v>136</v>
      </c>
      <c r="E50" s="35">
        <v>1100000</v>
      </c>
      <c r="F50" s="18">
        <f t="shared" si="0"/>
        <v>660000</v>
      </c>
      <c r="G50" s="18">
        <f t="shared" ref="G50" si="11">E50*0.4</f>
        <v>440000</v>
      </c>
      <c r="H50" s="18"/>
    </row>
    <row r="51" spans="1:8" s="17" customFormat="1" ht="30" x14ac:dyDescent="0.25">
      <c r="A51" s="4">
        <f t="shared" ref="A51:A54" si="12">+A50+1</f>
        <v>42</v>
      </c>
      <c r="B51" s="32" t="s">
        <v>137</v>
      </c>
      <c r="C51" s="32" t="s">
        <v>138</v>
      </c>
      <c r="D51" s="32" t="s">
        <v>139</v>
      </c>
      <c r="E51" s="35">
        <v>1700000</v>
      </c>
      <c r="F51" s="18">
        <f t="shared" ref="F51" si="13">E51*0.6</f>
        <v>1020000</v>
      </c>
      <c r="G51" s="18">
        <f t="shared" ref="G51" si="14">E51*0.4</f>
        <v>680000</v>
      </c>
      <c r="H51" s="18"/>
    </row>
    <row r="52" spans="1:8" ht="30" x14ac:dyDescent="0.25">
      <c r="A52" s="4">
        <f t="shared" si="12"/>
        <v>43</v>
      </c>
      <c r="B52" s="32" t="s">
        <v>140</v>
      </c>
      <c r="C52" s="32" t="s">
        <v>141</v>
      </c>
      <c r="D52" s="32" t="s">
        <v>142</v>
      </c>
      <c r="E52" s="35">
        <v>1400000</v>
      </c>
      <c r="F52" s="18">
        <f>E52*0.6</f>
        <v>840000</v>
      </c>
      <c r="G52" s="18">
        <f>E52*0.4</f>
        <v>560000</v>
      </c>
      <c r="H52" s="18"/>
    </row>
    <row r="53" spans="1:8" ht="30" x14ac:dyDescent="0.25">
      <c r="A53" s="4">
        <f t="shared" si="12"/>
        <v>44</v>
      </c>
      <c r="B53" s="33" t="s">
        <v>143</v>
      </c>
      <c r="C53" s="32" t="s">
        <v>144</v>
      </c>
      <c r="D53" s="33" t="s">
        <v>145</v>
      </c>
      <c r="E53" s="35">
        <v>1400000</v>
      </c>
      <c r="F53" s="18">
        <f t="shared" ref="F53:F63" si="15">E53*0.6</f>
        <v>840000</v>
      </c>
      <c r="G53" s="18">
        <f t="shared" ref="G53:G63" si="16">E53*0.4</f>
        <v>560000</v>
      </c>
      <c r="H53" s="18"/>
    </row>
    <row r="54" spans="1:8" s="40" customFormat="1" ht="31.5" customHeight="1" x14ac:dyDescent="0.25">
      <c r="A54" s="8">
        <f t="shared" si="12"/>
        <v>45</v>
      </c>
      <c r="B54" s="65" t="s">
        <v>146</v>
      </c>
      <c r="C54" s="65"/>
      <c r="D54" s="65"/>
      <c r="E54" s="52"/>
      <c r="F54" s="41"/>
      <c r="G54" s="41"/>
      <c r="H54" s="41"/>
    </row>
    <row r="55" spans="1:8" ht="15.75" x14ac:dyDescent="0.25">
      <c r="A55" s="4" t="s">
        <v>221</v>
      </c>
      <c r="B55" s="62" t="s">
        <v>147</v>
      </c>
      <c r="C55" s="62"/>
      <c r="D55" s="62"/>
      <c r="E55" s="35">
        <v>1600000</v>
      </c>
      <c r="F55" s="18">
        <f t="shared" ref="F55:F56" si="17">E55*0.6</f>
        <v>960000</v>
      </c>
      <c r="G55" s="18">
        <f t="shared" ref="G55:G56" si="18">E55*0.4</f>
        <v>640000</v>
      </c>
      <c r="H55" s="18">
        <f t="shared" ref="H55:H56" si="19">E55*0.2</f>
        <v>320000</v>
      </c>
    </row>
    <row r="56" spans="1:8" ht="15.75" x14ac:dyDescent="0.25">
      <c r="A56" s="4" t="s">
        <v>222</v>
      </c>
      <c r="B56" s="62" t="s">
        <v>148</v>
      </c>
      <c r="C56" s="62"/>
      <c r="D56" s="62"/>
      <c r="E56" s="35">
        <v>1300000</v>
      </c>
      <c r="F56" s="18">
        <f t="shared" si="17"/>
        <v>780000</v>
      </c>
      <c r="G56" s="18">
        <f t="shared" si="18"/>
        <v>520000</v>
      </c>
      <c r="H56" s="18">
        <f t="shared" si="19"/>
        <v>260000</v>
      </c>
    </row>
    <row r="57" spans="1:8" ht="47.25" x14ac:dyDescent="0.25">
      <c r="A57" s="4">
        <v>46</v>
      </c>
      <c r="B57" s="30" t="s">
        <v>89</v>
      </c>
      <c r="C57" s="31" t="s">
        <v>149</v>
      </c>
      <c r="D57" s="30" t="s">
        <v>150</v>
      </c>
      <c r="E57" s="35">
        <v>1700000</v>
      </c>
      <c r="F57" s="18">
        <f t="shared" si="15"/>
        <v>1020000</v>
      </c>
      <c r="G57" s="18">
        <f t="shared" si="16"/>
        <v>680000</v>
      </c>
      <c r="H57" s="18">
        <f t="shared" ref="H57:H62" si="20">E57*0.2</f>
        <v>340000</v>
      </c>
    </row>
    <row r="58" spans="1:8" ht="31.5" x14ac:dyDescent="0.25">
      <c r="A58" s="4">
        <f>+A57+1</f>
        <v>47</v>
      </c>
      <c r="B58" s="30" t="s">
        <v>89</v>
      </c>
      <c r="C58" s="30" t="s">
        <v>151</v>
      </c>
      <c r="D58" s="30" t="s">
        <v>84</v>
      </c>
      <c r="E58" s="35">
        <v>1700000</v>
      </c>
      <c r="F58" s="18">
        <f t="shared" si="15"/>
        <v>1020000</v>
      </c>
      <c r="G58" s="18">
        <f t="shared" si="16"/>
        <v>680000</v>
      </c>
      <c r="H58" s="18">
        <f t="shared" si="20"/>
        <v>340000</v>
      </c>
    </row>
    <row r="59" spans="1:8" ht="31.5" x14ac:dyDescent="0.25">
      <c r="A59" s="4">
        <f t="shared" ref="A59:A63" si="21">+A58+1</f>
        <v>48</v>
      </c>
      <c r="B59" s="34" t="s">
        <v>152</v>
      </c>
      <c r="C59" s="34" t="s">
        <v>153</v>
      </c>
      <c r="D59" s="34" t="s">
        <v>154</v>
      </c>
      <c r="E59" s="37">
        <v>1400000</v>
      </c>
      <c r="F59" s="18">
        <f t="shared" si="15"/>
        <v>840000</v>
      </c>
      <c r="G59" s="18">
        <f t="shared" si="16"/>
        <v>560000</v>
      </c>
      <c r="H59" s="18">
        <f t="shared" si="20"/>
        <v>280000</v>
      </c>
    </row>
    <row r="60" spans="1:8" ht="47.25" x14ac:dyDescent="0.25">
      <c r="A60" s="4">
        <f t="shared" si="21"/>
        <v>49</v>
      </c>
      <c r="B60" s="34" t="s">
        <v>155</v>
      </c>
      <c r="C60" s="34" t="s">
        <v>156</v>
      </c>
      <c r="D60" s="34" t="s">
        <v>157</v>
      </c>
      <c r="E60" s="37">
        <v>1400000</v>
      </c>
      <c r="F60" s="18">
        <f t="shared" si="15"/>
        <v>840000</v>
      </c>
      <c r="G60" s="18">
        <f t="shared" si="16"/>
        <v>560000</v>
      </c>
      <c r="H60" s="18">
        <f t="shared" si="20"/>
        <v>280000</v>
      </c>
    </row>
    <row r="61" spans="1:8" ht="31.5" x14ac:dyDescent="0.25">
      <c r="A61" s="4">
        <f t="shared" si="21"/>
        <v>50</v>
      </c>
      <c r="B61" s="34" t="s">
        <v>158</v>
      </c>
      <c r="C61" s="34" t="s">
        <v>159</v>
      </c>
      <c r="D61" s="34" t="s">
        <v>160</v>
      </c>
      <c r="E61" s="37">
        <v>1500000</v>
      </c>
      <c r="F61" s="18">
        <f t="shared" si="15"/>
        <v>900000</v>
      </c>
      <c r="G61" s="18">
        <f t="shared" si="16"/>
        <v>600000</v>
      </c>
      <c r="H61" s="18">
        <f t="shared" si="20"/>
        <v>300000</v>
      </c>
    </row>
    <row r="62" spans="1:8" ht="31.5" x14ac:dyDescent="0.25">
      <c r="A62" s="4">
        <f t="shared" si="21"/>
        <v>51</v>
      </c>
      <c r="B62" s="34" t="s">
        <v>161</v>
      </c>
      <c r="C62" s="34" t="s">
        <v>162</v>
      </c>
      <c r="D62" s="34" t="s">
        <v>163</v>
      </c>
      <c r="E62" s="37">
        <v>1500000</v>
      </c>
      <c r="F62" s="18">
        <f t="shared" si="15"/>
        <v>900000</v>
      </c>
      <c r="G62" s="18">
        <f t="shared" si="16"/>
        <v>600000</v>
      </c>
      <c r="H62" s="18">
        <f t="shared" si="20"/>
        <v>300000</v>
      </c>
    </row>
    <row r="63" spans="1:8" ht="47.25" x14ac:dyDescent="0.25">
      <c r="A63" s="4">
        <f t="shared" si="21"/>
        <v>52</v>
      </c>
      <c r="B63" s="30" t="s">
        <v>223</v>
      </c>
      <c r="C63" s="62" t="s">
        <v>224</v>
      </c>
      <c r="D63" s="62"/>
      <c r="E63" s="35">
        <v>1100000</v>
      </c>
      <c r="F63" s="18">
        <f t="shared" si="15"/>
        <v>660000</v>
      </c>
      <c r="G63" s="18">
        <f t="shared" si="16"/>
        <v>440000</v>
      </c>
      <c r="H63" s="18"/>
    </row>
    <row r="64" spans="1:8" ht="15.75" x14ac:dyDescent="0.25">
      <c r="A64" s="59" t="s">
        <v>23</v>
      </c>
      <c r="B64" s="59"/>
      <c r="C64" s="59"/>
      <c r="D64" s="59"/>
      <c r="E64" s="59"/>
      <c r="F64" s="59"/>
      <c r="G64" s="59"/>
      <c r="H64" s="59"/>
    </row>
    <row r="65" spans="1:8" ht="15.75" x14ac:dyDescent="0.25">
      <c r="A65" s="63" t="s">
        <v>9</v>
      </c>
      <c r="B65" s="63"/>
      <c r="C65" s="63"/>
      <c r="D65" s="63"/>
      <c r="E65" s="64"/>
      <c r="F65" s="64"/>
      <c r="G65" s="64"/>
      <c r="H65" s="64"/>
    </row>
    <row r="66" spans="1:8" ht="15.75" x14ac:dyDescent="0.25">
      <c r="A66" s="4">
        <v>1</v>
      </c>
      <c r="B66" s="7" t="s">
        <v>37</v>
      </c>
      <c r="C66" s="19"/>
      <c r="D66" s="20"/>
      <c r="E66" s="6">
        <v>490000</v>
      </c>
      <c r="F66" s="18"/>
      <c r="G66" s="18"/>
      <c r="H66" s="18"/>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row r="960" spans="1:8" ht="62.25" customHeight="1" x14ac:dyDescent="0.25">
      <c r="A960" s="13"/>
      <c r="B960" s="13"/>
      <c r="C960" s="13"/>
      <c r="D960" s="13"/>
      <c r="E960" s="14"/>
      <c r="F960" s="14"/>
      <c r="G960" s="14"/>
      <c r="H960" s="14"/>
    </row>
    <row r="961" spans="1:8" ht="62.25" customHeight="1" x14ac:dyDescent="0.25">
      <c r="A961" s="13"/>
      <c r="B961" s="13"/>
      <c r="C961" s="13"/>
      <c r="D961" s="13"/>
      <c r="E961" s="14"/>
      <c r="F961" s="14"/>
      <c r="G961" s="14"/>
      <c r="H961" s="14"/>
    </row>
    <row r="962" spans="1:8" ht="62.25" customHeight="1" x14ac:dyDescent="0.25">
      <c r="A962" s="13"/>
      <c r="B962" s="13"/>
      <c r="C962" s="13"/>
      <c r="D962" s="13"/>
      <c r="E962" s="14"/>
      <c r="F962" s="14"/>
      <c r="G962" s="14"/>
      <c r="H962" s="14"/>
    </row>
    <row r="963" spans="1:8" ht="62.25" customHeight="1" x14ac:dyDescent="0.25">
      <c r="A963" s="13"/>
      <c r="B963" s="13"/>
      <c r="C963" s="13"/>
      <c r="D963" s="13"/>
      <c r="E963" s="14"/>
      <c r="F963" s="14"/>
      <c r="G963" s="14"/>
      <c r="H963" s="14"/>
    </row>
    <row r="964" spans="1:8" ht="62.25" customHeight="1" x14ac:dyDescent="0.25">
      <c r="A964" s="13"/>
      <c r="B964" s="13"/>
      <c r="C964" s="13"/>
      <c r="D964" s="13"/>
      <c r="E964" s="14"/>
      <c r="F964" s="14"/>
      <c r="G964" s="14"/>
      <c r="H964" s="14"/>
    </row>
    <row r="965" spans="1:8" ht="62.25" customHeight="1" x14ac:dyDescent="0.25">
      <c r="A965" s="13"/>
      <c r="B965" s="13"/>
      <c r="C965" s="13"/>
      <c r="D965" s="13"/>
      <c r="E965" s="14"/>
      <c r="F965" s="14"/>
      <c r="G965" s="14"/>
      <c r="H965" s="14"/>
    </row>
    <row r="966" spans="1:8" ht="62.25" customHeight="1" x14ac:dyDescent="0.25">
      <c r="A966" s="13"/>
      <c r="B966" s="13"/>
      <c r="C966" s="13"/>
      <c r="D966" s="13"/>
      <c r="E966" s="14"/>
      <c r="F966" s="14"/>
      <c r="G966" s="14"/>
      <c r="H966" s="14"/>
    </row>
    <row r="967" spans="1:8" ht="62.25" customHeight="1" x14ac:dyDescent="0.25">
      <c r="A967" s="13"/>
      <c r="B967" s="13"/>
      <c r="C967" s="13"/>
      <c r="D967" s="13"/>
      <c r="E967" s="14"/>
      <c r="F967" s="14"/>
      <c r="G967" s="14"/>
      <c r="H967" s="14"/>
    </row>
    <row r="968" spans="1:8" ht="62.25" customHeight="1" x14ac:dyDescent="0.25">
      <c r="A968" s="13"/>
      <c r="B968" s="13"/>
      <c r="C968" s="13"/>
      <c r="D968" s="13"/>
      <c r="E968" s="14"/>
      <c r="F968" s="14"/>
      <c r="G968" s="14"/>
      <c r="H968" s="14"/>
    </row>
    <row r="969" spans="1:8" ht="62.25" customHeight="1" x14ac:dyDescent="0.25">
      <c r="A969" s="13"/>
      <c r="B969" s="13"/>
      <c r="C969" s="13"/>
      <c r="D969" s="13"/>
      <c r="E969" s="14"/>
      <c r="F969" s="14"/>
      <c r="G969" s="14"/>
      <c r="H969" s="14"/>
    </row>
    <row r="970" spans="1:8" ht="62.25" customHeight="1" x14ac:dyDescent="0.25">
      <c r="A970" s="13"/>
      <c r="B970" s="13"/>
      <c r="C970" s="13"/>
      <c r="D970" s="13"/>
      <c r="E970" s="14"/>
      <c r="F970" s="14"/>
      <c r="G970" s="14"/>
      <c r="H970" s="14"/>
    </row>
    <row r="971" spans="1:8" ht="62.25" customHeight="1" x14ac:dyDescent="0.25">
      <c r="A971" s="13"/>
      <c r="B971" s="13"/>
      <c r="C971" s="13"/>
      <c r="D971" s="13"/>
      <c r="E971" s="14"/>
      <c r="F971" s="14"/>
      <c r="G971" s="14"/>
      <c r="H971" s="14"/>
    </row>
    <row r="972" spans="1:8" ht="62.25" customHeight="1" x14ac:dyDescent="0.25">
      <c r="A972" s="13"/>
      <c r="B972" s="13"/>
      <c r="C972" s="13"/>
      <c r="D972" s="13"/>
      <c r="E972" s="14"/>
      <c r="F972" s="14"/>
      <c r="G972" s="14"/>
      <c r="H972" s="14"/>
    </row>
    <row r="973" spans="1:8" ht="62.25" customHeight="1" x14ac:dyDescent="0.25">
      <c r="A973" s="13"/>
      <c r="B973" s="13"/>
      <c r="C973" s="13"/>
      <c r="D973" s="13"/>
      <c r="E973" s="14"/>
      <c r="F973" s="14"/>
      <c r="G973" s="14"/>
      <c r="H973" s="14"/>
    </row>
    <row r="974" spans="1:8" ht="62.25" customHeight="1" x14ac:dyDescent="0.25">
      <c r="A974" s="13"/>
      <c r="B974" s="13"/>
      <c r="C974" s="13"/>
      <c r="D974" s="13"/>
      <c r="E974" s="14"/>
      <c r="F974" s="14"/>
      <c r="G974" s="14"/>
      <c r="H974" s="14"/>
    </row>
    <row r="975" spans="1:8" ht="62.25" customHeight="1" x14ac:dyDescent="0.25">
      <c r="A975" s="13"/>
      <c r="B975" s="13"/>
      <c r="C975" s="13"/>
      <c r="D975" s="13"/>
      <c r="E975" s="14"/>
      <c r="F975" s="14"/>
      <c r="G975" s="14"/>
      <c r="H975" s="14"/>
    </row>
    <row r="976" spans="1:8" ht="62.25" customHeight="1" x14ac:dyDescent="0.25">
      <c r="A976" s="13"/>
      <c r="B976" s="13"/>
      <c r="C976" s="13"/>
      <c r="D976" s="13"/>
      <c r="E976" s="14"/>
      <c r="F976" s="14"/>
      <c r="G976" s="14"/>
      <c r="H976" s="14"/>
    </row>
    <row r="977" spans="1:8" ht="62.25" customHeight="1" x14ac:dyDescent="0.25">
      <c r="A977" s="13"/>
      <c r="B977" s="13"/>
      <c r="C977" s="13"/>
      <c r="D977" s="13"/>
      <c r="E977" s="14"/>
      <c r="F977" s="14"/>
      <c r="G977" s="14"/>
      <c r="H977" s="14"/>
    </row>
    <row r="978" spans="1:8" ht="62.25" customHeight="1" x14ac:dyDescent="0.25">
      <c r="A978" s="13"/>
      <c r="B978" s="13"/>
      <c r="C978" s="13"/>
      <c r="D978" s="13"/>
      <c r="E978" s="14"/>
      <c r="F978" s="14"/>
      <c r="G978" s="14"/>
      <c r="H978" s="14"/>
    </row>
    <row r="979" spans="1:8" ht="62.25" customHeight="1" x14ac:dyDescent="0.25">
      <c r="A979" s="13"/>
      <c r="B979" s="13"/>
      <c r="C979" s="13"/>
      <c r="D979" s="13"/>
      <c r="E979" s="14"/>
      <c r="F979" s="14"/>
      <c r="G979" s="14"/>
      <c r="H979" s="14"/>
    </row>
    <row r="980" spans="1:8" ht="62.25" customHeight="1" x14ac:dyDescent="0.25">
      <c r="A980" s="13"/>
      <c r="B980" s="13"/>
      <c r="C980" s="13"/>
      <c r="D980" s="13"/>
      <c r="E980" s="14"/>
      <c r="F980" s="14"/>
      <c r="G980" s="14"/>
      <c r="H980" s="14"/>
    </row>
    <row r="981" spans="1:8" ht="62.25" customHeight="1" x14ac:dyDescent="0.25">
      <c r="A981" s="13"/>
      <c r="B981" s="13"/>
      <c r="C981" s="13"/>
      <c r="D981" s="13"/>
      <c r="E981" s="14"/>
      <c r="F981" s="14"/>
      <c r="G981" s="14"/>
      <c r="H981" s="14"/>
    </row>
    <row r="982" spans="1:8" ht="62.25" customHeight="1" x14ac:dyDescent="0.25">
      <c r="A982" s="13"/>
      <c r="B982" s="13"/>
      <c r="C982" s="13"/>
      <c r="D982" s="13"/>
      <c r="E982" s="14"/>
      <c r="F982" s="14"/>
      <c r="G982" s="14"/>
      <c r="H982" s="14"/>
    </row>
    <row r="983" spans="1:8" ht="62.25" customHeight="1" x14ac:dyDescent="0.25">
      <c r="A983" s="13"/>
      <c r="B983" s="13"/>
      <c r="C983" s="13"/>
      <c r="D983" s="13"/>
      <c r="E983" s="14"/>
      <c r="F983" s="14"/>
      <c r="G983" s="14"/>
      <c r="H983" s="14"/>
    </row>
    <row r="984" spans="1:8" ht="62.25" customHeight="1" x14ac:dyDescent="0.25">
      <c r="A984" s="13"/>
      <c r="B984" s="13"/>
      <c r="C984" s="13"/>
      <c r="D984" s="13"/>
      <c r="E984" s="14"/>
      <c r="F984" s="14"/>
      <c r="G984" s="14"/>
      <c r="H984" s="14"/>
    </row>
    <row r="985" spans="1:8" ht="62.25" customHeight="1" x14ac:dyDescent="0.25">
      <c r="A985" s="13"/>
      <c r="B985" s="13"/>
      <c r="C985" s="13"/>
      <c r="D985" s="13"/>
      <c r="E985" s="14"/>
      <c r="F985" s="14"/>
      <c r="G985" s="14"/>
      <c r="H985" s="14"/>
    </row>
    <row r="986" spans="1:8" ht="62.25" customHeight="1" x14ac:dyDescent="0.25">
      <c r="A986" s="13"/>
      <c r="B986" s="13"/>
      <c r="C986" s="13"/>
      <c r="D986" s="13"/>
      <c r="E986" s="14"/>
      <c r="F986" s="14"/>
      <c r="G986" s="14"/>
      <c r="H986" s="14"/>
    </row>
    <row r="987" spans="1:8" ht="62.25" customHeight="1" x14ac:dyDescent="0.25">
      <c r="A987" s="13"/>
      <c r="B987" s="13"/>
      <c r="C987" s="13"/>
      <c r="D987" s="13"/>
      <c r="E987" s="14"/>
      <c r="F987" s="14"/>
      <c r="G987" s="14"/>
      <c r="H987" s="14"/>
    </row>
    <row r="988" spans="1:8" ht="62.25" customHeight="1" x14ac:dyDescent="0.25">
      <c r="A988" s="13"/>
      <c r="B988" s="13"/>
      <c r="C988" s="13"/>
      <c r="D988" s="13"/>
      <c r="E988" s="14"/>
      <c r="F988" s="14"/>
      <c r="G988" s="14"/>
      <c r="H988" s="14"/>
    </row>
    <row r="989" spans="1:8" ht="62.25" customHeight="1" x14ac:dyDescent="0.25">
      <c r="A989" s="13"/>
      <c r="B989" s="13"/>
      <c r="C989" s="13"/>
      <c r="D989" s="13"/>
      <c r="E989" s="14"/>
      <c r="F989" s="14"/>
      <c r="G989" s="14"/>
      <c r="H989" s="14"/>
    </row>
    <row r="990" spans="1:8" ht="62.25" customHeight="1" x14ac:dyDescent="0.25">
      <c r="A990" s="13"/>
      <c r="B990" s="13"/>
      <c r="C990" s="13"/>
      <c r="D990" s="13"/>
      <c r="E990" s="14"/>
      <c r="F990" s="14"/>
      <c r="G990" s="14"/>
      <c r="H990" s="14"/>
    </row>
    <row r="991" spans="1:8" ht="62.25" customHeight="1" x14ac:dyDescent="0.25">
      <c r="A991" s="13"/>
      <c r="B991" s="13"/>
      <c r="C991" s="13"/>
      <c r="D991" s="13"/>
      <c r="E991" s="14"/>
      <c r="F991" s="14"/>
      <c r="G991" s="14"/>
      <c r="H991" s="14"/>
    </row>
    <row r="992" spans="1:8" ht="62.25" customHeight="1" x14ac:dyDescent="0.25">
      <c r="A992" s="13"/>
      <c r="B992" s="13"/>
      <c r="C992" s="13"/>
      <c r="D992" s="13"/>
      <c r="E992" s="14"/>
      <c r="F992" s="14"/>
      <c r="G992" s="14"/>
      <c r="H992" s="14"/>
    </row>
    <row r="993" spans="1:8" ht="62.25" customHeight="1" x14ac:dyDescent="0.25">
      <c r="A993" s="13"/>
      <c r="B993" s="13"/>
      <c r="C993" s="13"/>
      <c r="D993" s="13"/>
      <c r="E993" s="14"/>
      <c r="F993" s="14"/>
      <c r="G993" s="14"/>
      <c r="H993" s="14"/>
    </row>
    <row r="994" spans="1:8" ht="62.25" customHeight="1" x14ac:dyDescent="0.25">
      <c r="A994" s="13"/>
      <c r="B994" s="13"/>
      <c r="C994" s="13"/>
      <c r="D994" s="13"/>
      <c r="E994" s="14"/>
      <c r="F994" s="14"/>
      <c r="G994" s="14"/>
      <c r="H994" s="14"/>
    </row>
    <row r="995" spans="1:8" ht="62.25" customHeight="1" x14ac:dyDescent="0.25">
      <c r="A995" s="13"/>
      <c r="B995" s="13"/>
      <c r="C995" s="13"/>
      <c r="D995" s="13"/>
      <c r="E995" s="14"/>
      <c r="F995" s="14"/>
      <c r="G995" s="14"/>
      <c r="H995" s="14"/>
    </row>
    <row r="996" spans="1:8" ht="62.25" customHeight="1" x14ac:dyDescent="0.25">
      <c r="A996" s="13"/>
      <c r="B996" s="13"/>
      <c r="C996" s="13"/>
      <c r="D996" s="13"/>
      <c r="E996" s="14"/>
      <c r="F996" s="14"/>
      <c r="G996" s="14"/>
      <c r="H996" s="14"/>
    </row>
    <row r="997" spans="1:8" ht="62.25" customHeight="1" x14ac:dyDescent="0.25">
      <c r="A997" s="13"/>
      <c r="B997" s="13"/>
      <c r="C997" s="13"/>
      <c r="D997" s="13"/>
      <c r="E997" s="14"/>
      <c r="F997" s="14"/>
      <c r="G997" s="14"/>
      <c r="H997" s="14"/>
    </row>
    <row r="998" spans="1:8" ht="62.25" customHeight="1" x14ac:dyDescent="0.25">
      <c r="A998" s="13"/>
      <c r="B998" s="13"/>
      <c r="C998" s="13"/>
      <c r="D998" s="13"/>
      <c r="E998" s="14"/>
      <c r="F998" s="14"/>
      <c r="G998" s="14"/>
      <c r="H998" s="14"/>
    </row>
  </sheetData>
  <mergeCells count="16">
    <mergeCell ref="A65:H65"/>
    <mergeCell ref="B44:D44"/>
    <mergeCell ref="B54:D54"/>
    <mergeCell ref="B55:D55"/>
    <mergeCell ref="B56:D56"/>
    <mergeCell ref="A2:B2"/>
    <mergeCell ref="G2:H2"/>
    <mergeCell ref="A5:H5"/>
    <mergeCell ref="A6:H6"/>
    <mergeCell ref="A64:H64"/>
    <mergeCell ref="E7:H7"/>
    <mergeCell ref="A4:H4"/>
    <mergeCell ref="A7:A8"/>
    <mergeCell ref="B7:B8"/>
    <mergeCell ref="C7:D7"/>
    <mergeCell ref="C63:D63"/>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0D1A9-232B-45B2-A76B-AA57ED72479D}">
  <dimension ref="A1:H967"/>
  <sheetViews>
    <sheetView view="pageBreakPreview" zoomScaleNormal="100" zoomScaleSheetLayoutView="100" workbookViewId="0">
      <selection activeCell="E7" sqref="E7:H7"/>
    </sheetView>
  </sheetViews>
  <sheetFormatPr defaultColWidth="9.140625" defaultRowHeight="15" x14ac:dyDescent="0.25"/>
  <cols>
    <col min="1" max="1" width="5.7109375" style="3" customWidth="1"/>
    <col min="2" max="4" width="25.7109375" style="3" customWidth="1"/>
    <col min="5" max="8" width="15.7109375" style="22" customWidth="1"/>
    <col min="9" max="16384" width="9.140625" style="3"/>
  </cols>
  <sheetData>
    <row r="1" spans="1:8" ht="15.75" x14ac:dyDescent="0.25">
      <c r="A1" s="5"/>
      <c r="B1" s="13"/>
      <c r="C1" s="13"/>
      <c r="D1" s="13"/>
      <c r="E1" s="14"/>
      <c r="F1" s="14"/>
      <c r="G1" s="14"/>
      <c r="H1" s="14"/>
    </row>
    <row r="2" spans="1:8" ht="15.75" x14ac:dyDescent="0.25">
      <c r="A2" s="55" t="s">
        <v>31</v>
      </c>
      <c r="B2" s="55"/>
      <c r="C2" s="13"/>
      <c r="D2" s="13"/>
      <c r="E2" s="14"/>
      <c r="F2" s="14"/>
      <c r="G2" s="56" t="s">
        <v>24</v>
      </c>
      <c r="H2" s="56"/>
    </row>
    <row r="3" spans="1:8" ht="15.75" x14ac:dyDescent="0.25">
      <c r="A3" s="12"/>
      <c r="B3" s="13"/>
      <c r="C3" s="13"/>
      <c r="D3" s="13"/>
      <c r="E3" s="14"/>
      <c r="F3" s="14"/>
      <c r="G3" s="14"/>
      <c r="H3" s="14"/>
    </row>
    <row r="4" spans="1:8" ht="15.75" x14ac:dyDescent="0.25">
      <c r="A4" s="61" t="s">
        <v>33</v>
      </c>
      <c r="B4" s="61"/>
      <c r="C4" s="61"/>
      <c r="D4" s="61"/>
      <c r="E4" s="61"/>
      <c r="F4" s="61"/>
      <c r="G4" s="61"/>
      <c r="H4" s="61"/>
    </row>
    <row r="5" spans="1:8" ht="15.75" x14ac:dyDescent="0.25">
      <c r="A5" s="57" t="s">
        <v>22</v>
      </c>
      <c r="B5" s="57"/>
      <c r="C5" s="57"/>
      <c r="D5" s="57"/>
      <c r="E5" s="57"/>
      <c r="F5" s="57"/>
      <c r="G5" s="57"/>
      <c r="H5" s="57"/>
    </row>
    <row r="6" spans="1:8" ht="15.75" x14ac:dyDescent="0.25">
      <c r="A6" s="58" t="s">
        <v>6</v>
      </c>
      <c r="B6" s="58"/>
      <c r="C6" s="58"/>
      <c r="D6" s="58"/>
      <c r="E6" s="58"/>
      <c r="F6" s="58"/>
      <c r="G6" s="58"/>
      <c r="H6" s="58"/>
    </row>
    <row r="7" spans="1:8" ht="15.75" x14ac:dyDescent="0.25">
      <c r="A7" s="60" t="s">
        <v>2</v>
      </c>
      <c r="B7" s="60" t="s">
        <v>3</v>
      </c>
      <c r="C7" s="60" t="s">
        <v>4</v>
      </c>
      <c r="D7" s="60"/>
      <c r="E7" s="60" t="s">
        <v>21</v>
      </c>
      <c r="F7" s="60"/>
      <c r="G7" s="60"/>
      <c r="H7" s="60"/>
    </row>
    <row r="8" spans="1:8" ht="15.75" x14ac:dyDescent="0.25">
      <c r="A8" s="60"/>
      <c r="B8" s="60"/>
      <c r="C8" s="8" t="s">
        <v>7</v>
      </c>
      <c r="D8" s="8" t="s">
        <v>8</v>
      </c>
      <c r="E8" s="15" t="s">
        <v>5</v>
      </c>
      <c r="F8" s="15" t="s">
        <v>11</v>
      </c>
      <c r="G8" s="15" t="s">
        <v>12</v>
      </c>
      <c r="H8" s="15" t="s">
        <v>13</v>
      </c>
    </row>
    <row r="9" spans="1:8" ht="15.75" x14ac:dyDescent="0.25">
      <c r="A9" s="8">
        <v>1</v>
      </c>
      <c r="B9" s="38" t="s">
        <v>164</v>
      </c>
      <c r="C9" s="7"/>
      <c r="D9" s="7"/>
      <c r="E9" s="15"/>
      <c r="F9" s="15"/>
      <c r="G9" s="15"/>
      <c r="H9" s="15"/>
    </row>
    <row r="10" spans="1:8" ht="63" x14ac:dyDescent="0.25">
      <c r="A10" s="4" t="s">
        <v>209</v>
      </c>
      <c r="B10" s="30" t="s">
        <v>165</v>
      </c>
      <c r="C10" s="31" t="s">
        <v>166</v>
      </c>
      <c r="D10" s="31" t="s">
        <v>167</v>
      </c>
      <c r="E10" s="35">
        <v>1400000</v>
      </c>
      <c r="F10" s="18">
        <f t="shared" ref="F10:F25" si="0">E10*0.6</f>
        <v>840000</v>
      </c>
      <c r="G10" s="18">
        <f t="shared" ref="G10:G25" si="1">E10*0.4</f>
        <v>560000</v>
      </c>
      <c r="H10" s="18"/>
    </row>
    <row r="11" spans="1:8" ht="63" x14ac:dyDescent="0.25">
      <c r="A11" s="4" t="s">
        <v>212</v>
      </c>
      <c r="B11" s="30" t="s">
        <v>168</v>
      </c>
      <c r="C11" s="31" t="s">
        <v>167</v>
      </c>
      <c r="D11" s="30" t="s">
        <v>169</v>
      </c>
      <c r="E11" s="35">
        <v>2100000</v>
      </c>
      <c r="F11" s="18">
        <f t="shared" si="0"/>
        <v>1260000</v>
      </c>
      <c r="G11" s="18">
        <f t="shared" si="1"/>
        <v>840000</v>
      </c>
      <c r="H11" s="18">
        <f t="shared" ref="H11:H25" si="2">E11*0.2</f>
        <v>420000</v>
      </c>
    </row>
    <row r="12" spans="1:8" ht="31.5" x14ac:dyDescent="0.25">
      <c r="A12" s="4" t="s">
        <v>211</v>
      </c>
      <c r="B12" s="30" t="s">
        <v>170</v>
      </c>
      <c r="C12" s="30" t="s">
        <v>169</v>
      </c>
      <c r="D12" s="31" t="s">
        <v>171</v>
      </c>
      <c r="E12" s="35">
        <v>1800000</v>
      </c>
      <c r="F12" s="18">
        <f t="shared" si="0"/>
        <v>1080000</v>
      </c>
      <c r="G12" s="18">
        <f t="shared" si="1"/>
        <v>720000</v>
      </c>
      <c r="H12" s="18"/>
    </row>
    <row r="13" spans="1:8" ht="31.5" x14ac:dyDescent="0.25">
      <c r="A13" s="4" t="s">
        <v>214</v>
      </c>
      <c r="B13" s="30" t="s">
        <v>172</v>
      </c>
      <c r="C13" s="31" t="s">
        <v>171</v>
      </c>
      <c r="D13" s="30" t="s">
        <v>173</v>
      </c>
      <c r="E13" s="35">
        <v>2600000</v>
      </c>
      <c r="F13" s="18">
        <f t="shared" si="0"/>
        <v>1560000</v>
      </c>
      <c r="G13" s="18">
        <f t="shared" si="1"/>
        <v>1040000</v>
      </c>
      <c r="H13" s="18">
        <f t="shared" si="2"/>
        <v>520000</v>
      </c>
    </row>
    <row r="14" spans="1:8" ht="94.5" x14ac:dyDescent="0.25">
      <c r="A14" s="4" t="s">
        <v>213</v>
      </c>
      <c r="B14" s="30" t="s">
        <v>174</v>
      </c>
      <c r="C14" s="30" t="s">
        <v>173</v>
      </c>
      <c r="D14" s="30" t="s">
        <v>175</v>
      </c>
      <c r="E14" s="35">
        <v>2700000</v>
      </c>
      <c r="F14" s="18">
        <f t="shared" si="0"/>
        <v>1620000</v>
      </c>
      <c r="G14" s="18">
        <f t="shared" si="1"/>
        <v>1080000</v>
      </c>
      <c r="H14" s="18">
        <f t="shared" si="2"/>
        <v>540000</v>
      </c>
    </row>
    <row r="15" spans="1:8" ht="31.5" x14ac:dyDescent="0.25">
      <c r="A15" s="8">
        <v>2</v>
      </c>
      <c r="B15" s="38" t="s">
        <v>50</v>
      </c>
      <c r="C15" s="7"/>
      <c r="D15" s="7"/>
      <c r="E15" s="42"/>
      <c r="F15" s="18"/>
      <c r="G15" s="18"/>
      <c r="H15" s="18"/>
    </row>
    <row r="16" spans="1:8" ht="31.5" x14ac:dyDescent="0.25">
      <c r="A16" s="4" t="s">
        <v>215</v>
      </c>
      <c r="B16" s="30" t="s">
        <v>176</v>
      </c>
      <c r="C16" s="30" t="s">
        <v>177</v>
      </c>
      <c r="D16" s="30" t="s">
        <v>178</v>
      </c>
      <c r="E16" s="35">
        <v>1700000</v>
      </c>
      <c r="F16" s="18">
        <f t="shared" si="0"/>
        <v>1020000</v>
      </c>
      <c r="G16" s="18">
        <f t="shared" si="1"/>
        <v>680000</v>
      </c>
      <c r="H16" s="18">
        <f t="shared" si="2"/>
        <v>340000</v>
      </c>
    </row>
    <row r="17" spans="1:8" ht="31.5" x14ac:dyDescent="0.25">
      <c r="A17" s="4" t="s">
        <v>210</v>
      </c>
      <c r="B17" s="30" t="s">
        <v>179</v>
      </c>
      <c r="C17" s="30" t="s">
        <v>178</v>
      </c>
      <c r="D17" s="31" t="s">
        <v>180</v>
      </c>
      <c r="E17" s="35">
        <v>1300000</v>
      </c>
      <c r="F17" s="18">
        <f t="shared" si="0"/>
        <v>780000</v>
      </c>
      <c r="G17" s="18">
        <f t="shared" si="1"/>
        <v>520000</v>
      </c>
      <c r="H17" s="18">
        <f t="shared" si="2"/>
        <v>260000</v>
      </c>
    </row>
    <row r="18" spans="1:8" ht="47.25" x14ac:dyDescent="0.25">
      <c r="A18" s="4" t="s">
        <v>216</v>
      </c>
      <c r="B18" s="30" t="s">
        <v>181</v>
      </c>
      <c r="C18" s="31" t="s">
        <v>180</v>
      </c>
      <c r="D18" s="30" t="s">
        <v>182</v>
      </c>
      <c r="E18" s="35">
        <v>1200000</v>
      </c>
      <c r="F18" s="18">
        <f t="shared" si="0"/>
        <v>720000</v>
      </c>
      <c r="G18" s="18">
        <f t="shared" si="1"/>
        <v>480000</v>
      </c>
      <c r="H18" s="18">
        <f t="shared" si="2"/>
        <v>240000</v>
      </c>
    </row>
    <row r="19" spans="1:8" ht="47.25" x14ac:dyDescent="0.25">
      <c r="A19" s="4">
        <v>3</v>
      </c>
      <c r="B19" s="30" t="s">
        <v>184</v>
      </c>
      <c r="C19" s="30" t="s">
        <v>185</v>
      </c>
      <c r="D19" s="30" t="s">
        <v>186</v>
      </c>
      <c r="E19" s="35">
        <v>280000</v>
      </c>
      <c r="F19" s="18"/>
      <c r="G19" s="18"/>
      <c r="H19" s="18"/>
    </row>
    <row r="20" spans="1:8" ht="63" x14ac:dyDescent="0.25">
      <c r="A20" s="4">
        <v>4</v>
      </c>
      <c r="B20" s="30" t="s">
        <v>187</v>
      </c>
      <c r="C20" s="30" t="s">
        <v>188</v>
      </c>
      <c r="D20" s="30" t="s">
        <v>189</v>
      </c>
      <c r="E20" s="35">
        <v>870000</v>
      </c>
      <c r="F20" s="18">
        <f t="shared" si="0"/>
        <v>522000</v>
      </c>
      <c r="G20" s="18">
        <f t="shared" si="1"/>
        <v>348000</v>
      </c>
      <c r="H20" s="18"/>
    </row>
    <row r="21" spans="1:8" ht="15.75" x14ac:dyDescent="0.25">
      <c r="A21" s="8">
        <v>5</v>
      </c>
      <c r="B21" s="38" t="s">
        <v>40</v>
      </c>
      <c r="C21" s="7"/>
      <c r="D21" s="7"/>
      <c r="E21" s="42"/>
      <c r="F21" s="18"/>
      <c r="G21" s="18"/>
      <c r="H21" s="18"/>
    </row>
    <row r="22" spans="1:8" ht="15.75" x14ac:dyDescent="0.25">
      <c r="A22" s="4" t="s">
        <v>217</v>
      </c>
      <c r="B22" s="30" t="s">
        <v>190</v>
      </c>
      <c r="C22" s="30" t="s">
        <v>191</v>
      </c>
      <c r="D22" s="30" t="s">
        <v>192</v>
      </c>
      <c r="E22" s="35">
        <v>420000</v>
      </c>
      <c r="F22" s="18"/>
      <c r="G22" s="18"/>
      <c r="H22" s="18"/>
    </row>
    <row r="23" spans="1:8" ht="15.75" x14ac:dyDescent="0.25">
      <c r="A23" s="4" t="s">
        <v>218</v>
      </c>
      <c r="B23" s="30" t="s">
        <v>190</v>
      </c>
      <c r="C23" s="30" t="s">
        <v>183</v>
      </c>
      <c r="D23" s="30" t="s">
        <v>193</v>
      </c>
      <c r="E23" s="35">
        <v>420000</v>
      </c>
      <c r="F23" s="18"/>
      <c r="G23" s="18"/>
      <c r="H23" s="18"/>
    </row>
    <row r="24" spans="1:8" ht="31.5" x14ac:dyDescent="0.25">
      <c r="A24" s="4" t="s">
        <v>219</v>
      </c>
      <c r="B24" s="30" t="s">
        <v>190</v>
      </c>
      <c r="C24" s="30" t="s">
        <v>194</v>
      </c>
      <c r="D24" s="30" t="s">
        <v>195</v>
      </c>
      <c r="E24" s="35">
        <v>420000</v>
      </c>
      <c r="F24" s="18"/>
      <c r="G24" s="18"/>
      <c r="H24" s="18"/>
    </row>
    <row r="25" spans="1:8" ht="33" customHeight="1" x14ac:dyDescent="0.25">
      <c r="A25" s="4">
        <v>6</v>
      </c>
      <c r="B25" s="62" t="s">
        <v>196</v>
      </c>
      <c r="C25" s="62"/>
      <c r="D25" s="62"/>
      <c r="E25" s="35">
        <v>1400000</v>
      </c>
      <c r="F25" s="18">
        <f t="shared" si="0"/>
        <v>840000</v>
      </c>
      <c r="G25" s="18">
        <f t="shared" si="1"/>
        <v>560000</v>
      </c>
      <c r="H25" s="18">
        <f t="shared" si="2"/>
        <v>280000</v>
      </c>
    </row>
    <row r="26" spans="1:8" ht="31.5" x14ac:dyDescent="0.25">
      <c r="A26" s="4">
        <v>7</v>
      </c>
      <c r="B26" s="43" t="s">
        <v>197</v>
      </c>
      <c r="C26" s="30" t="s">
        <v>183</v>
      </c>
      <c r="D26" s="31" t="s">
        <v>198</v>
      </c>
      <c r="E26" s="35">
        <v>900000</v>
      </c>
      <c r="F26" s="18">
        <f t="shared" ref="F26:F29" si="3">E26*0.6</f>
        <v>540000</v>
      </c>
      <c r="G26" s="18">
        <f t="shared" ref="G26:G29" si="4">E26*0.4</f>
        <v>360000</v>
      </c>
      <c r="H26" s="18"/>
    </row>
    <row r="27" spans="1:8" ht="31.5" x14ac:dyDescent="0.25">
      <c r="A27" s="4">
        <v>8</v>
      </c>
      <c r="B27" s="43" t="s">
        <v>199</v>
      </c>
      <c r="C27" s="31" t="s">
        <v>198</v>
      </c>
      <c r="D27" s="30" t="s">
        <v>200</v>
      </c>
      <c r="E27" s="35">
        <v>740000</v>
      </c>
      <c r="F27" s="18">
        <f t="shared" si="3"/>
        <v>444000</v>
      </c>
      <c r="G27" s="18">
        <f t="shared" si="4"/>
        <v>296000</v>
      </c>
      <c r="H27" s="18"/>
    </row>
    <row r="28" spans="1:8" ht="31.5" x14ac:dyDescent="0.25">
      <c r="A28" s="4">
        <v>9</v>
      </c>
      <c r="B28" s="44" t="s">
        <v>201</v>
      </c>
      <c r="C28" s="31" t="s">
        <v>202</v>
      </c>
      <c r="D28" s="31" t="s">
        <v>203</v>
      </c>
      <c r="E28" s="36">
        <v>420000</v>
      </c>
      <c r="F28" s="18">
        <f t="shared" si="3"/>
        <v>252000</v>
      </c>
      <c r="G28" s="18">
        <f t="shared" si="4"/>
        <v>168000</v>
      </c>
      <c r="H28" s="18">
        <f t="shared" ref="H28:H29" si="5">E28*0.2</f>
        <v>84000</v>
      </c>
    </row>
    <row r="29" spans="1:8" ht="31.5" x14ac:dyDescent="0.25">
      <c r="A29" s="4">
        <v>10</v>
      </c>
      <c r="B29" s="34" t="s">
        <v>204</v>
      </c>
      <c r="C29" s="34" t="s">
        <v>205</v>
      </c>
      <c r="D29" s="34" t="s">
        <v>206</v>
      </c>
      <c r="E29" s="37">
        <v>2000000</v>
      </c>
      <c r="F29" s="18">
        <f t="shared" si="3"/>
        <v>1200000</v>
      </c>
      <c r="G29" s="18">
        <f t="shared" si="4"/>
        <v>800000</v>
      </c>
      <c r="H29" s="18">
        <f t="shared" si="5"/>
        <v>400000</v>
      </c>
    </row>
    <row r="30" spans="1:8" ht="15.75" x14ac:dyDescent="0.25">
      <c r="A30" s="59" t="s">
        <v>25</v>
      </c>
      <c r="B30" s="59"/>
      <c r="C30" s="59"/>
      <c r="D30" s="59"/>
      <c r="E30" s="59"/>
      <c r="F30" s="59"/>
      <c r="G30" s="59"/>
      <c r="H30" s="59"/>
    </row>
    <row r="31" spans="1:8" ht="15.75" x14ac:dyDescent="0.25">
      <c r="A31" s="63" t="s">
        <v>10</v>
      </c>
      <c r="B31" s="63"/>
      <c r="C31" s="63"/>
      <c r="D31" s="63"/>
      <c r="E31" s="63"/>
      <c r="F31" s="63"/>
      <c r="G31" s="63"/>
      <c r="H31" s="63"/>
    </row>
    <row r="32" spans="1:8" ht="31.5" x14ac:dyDescent="0.25">
      <c r="A32" s="4">
        <v>1</v>
      </c>
      <c r="B32" s="50" t="s">
        <v>220</v>
      </c>
      <c r="C32" s="21"/>
      <c r="D32" s="21"/>
      <c r="E32" s="6">
        <v>220000</v>
      </c>
      <c r="F32" s="18"/>
      <c r="G32" s="18"/>
      <c r="H32" s="18"/>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row r="960" spans="1:8" ht="62.25" customHeight="1" x14ac:dyDescent="0.25">
      <c r="A960" s="13"/>
      <c r="B960" s="13"/>
      <c r="C960" s="13"/>
      <c r="D960" s="13"/>
      <c r="E960" s="14"/>
      <c r="F960" s="14"/>
      <c r="G960" s="14"/>
      <c r="H960" s="14"/>
    </row>
    <row r="961" spans="1:8" ht="62.25" customHeight="1" x14ac:dyDescent="0.25">
      <c r="A961" s="13"/>
      <c r="B961" s="13"/>
      <c r="C961" s="13"/>
      <c r="D961" s="13"/>
      <c r="E961" s="14"/>
      <c r="F961" s="14"/>
      <c r="G961" s="14"/>
      <c r="H961" s="14"/>
    </row>
    <row r="962" spans="1:8" ht="62.25" customHeight="1" x14ac:dyDescent="0.25">
      <c r="A962" s="13"/>
      <c r="B962" s="13"/>
      <c r="C962" s="13"/>
      <c r="D962" s="13"/>
      <c r="E962" s="14"/>
      <c r="F962" s="14"/>
      <c r="G962" s="14"/>
      <c r="H962" s="14"/>
    </row>
    <row r="963" spans="1:8" ht="62.25" customHeight="1" x14ac:dyDescent="0.25">
      <c r="A963" s="13"/>
      <c r="B963" s="13"/>
      <c r="C963" s="13"/>
      <c r="D963" s="13"/>
      <c r="E963" s="14"/>
      <c r="F963" s="14"/>
      <c r="G963" s="14"/>
      <c r="H963" s="14"/>
    </row>
    <row r="964" spans="1:8" ht="62.25" customHeight="1" x14ac:dyDescent="0.25">
      <c r="A964" s="13"/>
      <c r="B964" s="13"/>
      <c r="C964" s="13"/>
      <c r="D964" s="13"/>
      <c r="E964" s="14"/>
      <c r="F964" s="14"/>
      <c r="G964" s="14"/>
      <c r="H964" s="14"/>
    </row>
    <row r="965" spans="1:8" ht="62.25" customHeight="1" x14ac:dyDescent="0.25">
      <c r="A965" s="13"/>
      <c r="B965" s="13"/>
      <c r="C965" s="13"/>
      <c r="D965" s="13"/>
      <c r="E965" s="14"/>
      <c r="F965" s="14"/>
      <c r="G965" s="14"/>
      <c r="H965" s="14"/>
    </row>
    <row r="966" spans="1:8" ht="62.25" customHeight="1" x14ac:dyDescent="0.25">
      <c r="A966" s="13"/>
      <c r="B966" s="13"/>
      <c r="C966" s="13"/>
      <c r="D966" s="13"/>
      <c r="E966" s="14"/>
      <c r="F966" s="14"/>
      <c r="G966" s="14"/>
      <c r="H966" s="14"/>
    </row>
    <row r="967" spans="1:8" ht="62.25" customHeight="1" x14ac:dyDescent="0.25">
      <c r="A967" s="13"/>
      <c r="B967" s="13"/>
      <c r="C967" s="13"/>
      <c r="D967" s="13"/>
      <c r="E967" s="14"/>
      <c r="F967" s="14"/>
      <c r="G967" s="14"/>
      <c r="H967" s="14"/>
    </row>
  </sheetData>
  <mergeCells count="12">
    <mergeCell ref="A31:H31"/>
    <mergeCell ref="A30:H30"/>
    <mergeCell ref="A2:B2"/>
    <mergeCell ref="G2:H2"/>
    <mergeCell ref="A4:H4"/>
    <mergeCell ref="A5:H5"/>
    <mergeCell ref="A6:H6"/>
    <mergeCell ref="A7:A8"/>
    <mergeCell ref="B7:B8"/>
    <mergeCell ref="C7:D7"/>
    <mergeCell ref="E7:H7"/>
    <mergeCell ref="B25:D25"/>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021"/>
  <sheetViews>
    <sheetView view="pageBreakPreview" zoomScaleNormal="100" zoomScaleSheetLayoutView="100" workbookViewId="0">
      <selection activeCell="E11" sqref="E11"/>
    </sheetView>
  </sheetViews>
  <sheetFormatPr defaultColWidth="9.140625" defaultRowHeight="15" x14ac:dyDescent="0.25"/>
  <cols>
    <col min="1" max="1" width="5.7109375" style="3" customWidth="1"/>
    <col min="2" max="4" width="25.7109375" style="3" customWidth="1"/>
    <col min="5" max="8" width="15.7109375" style="22" customWidth="1"/>
    <col min="9" max="16384" width="9.140625" style="3"/>
  </cols>
  <sheetData>
    <row r="1" spans="1:8" ht="15.75" x14ac:dyDescent="0.25">
      <c r="A1" s="5"/>
      <c r="B1" s="13"/>
      <c r="C1" s="13"/>
      <c r="D1" s="13"/>
      <c r="E1" s="14"/>
      <c r="F1" s="14"/>
      <c r="G1" s="14"/>
      <c r="H1" s="14"/>
    </row>
    <row r="2" spans="1:8" ht="15.75" x14ac:dyDescent="0.25">
      <c r="A2" s="55" t="s">
        <v>31</v>
      </c>
      <c r="B2" s="55"/>
      <c r="C2" s="13"/>
      <c r="D2" s="13"/>
      <c r="E2" s="14"/>
      <c r="F2" s="14"/>
      <c r="G2" s="56" t="s">
        <v>20</v>
      </c>
      <c r="H2" s="56"/>
    </row>
    <row r="3" spans="1:8" ht="15.75" x14ac:dyDescent="0.25">
      <c r="A3" s="12"/>
      <c r="B3" s="13"/>
      <c r="C3" s="13"/>
      <c r="D3" s="13"/>
      <c r="E3" s="14"/>
      <c r="F3" s="14"/>
      <c r="G3" s="14"/>
      <c r="H3" s="14"/>
    </row>
    <row r="4" spans="1:8" ht="15.75" x14ac:dyDescent="0.25">
      <c r="A4" s="61" t="s">
        <v>34</v>
      </c>
      <c r="B4" s="61"/>
      <c r="C4" s="61"/>
      <c r="D4" s="61"/>
      <c r="E4" s="61"/>
      <c r="F4" s="61"/>
      <c r="G4" s="61"/>
      <c r="H4" s="61"/>
    </row>
    <row r="5" spans="1:8" ht="15.75" x14ac:dyDescent="0.25">
      <c r="A5" s="57" t="s">
        <v>22</v>
      </c>
      <c r="B5" s="57"/>
      <c r="C5" s="57"/>
      <c r="D5" s="57"/>
      <c r="E5" s="57"/>
      <c r="F5" s="57"/>
      <c r="G5" s="57"/>
      <c r="H5" s="57"/>
    </row>
    <row r="6" spans="1:8" ht="15.75" x14ac:dyDescent="0.25">
      <c r="A6" s="58" t="s">
        <v>6</v>
      </c>
      <c r="B6" s="58"/>
      <c r="C6" s="58"/>
      <c r="D6" s="58"/>
      <c r="E6" s="58"/>
      <c r="F6" s="58"/>
      <c r="G6" s="58"/>
      <c r="H6" s="58"/>
    </row>
    <row r="7" spans="1:8" ht="15.75" x14ac:dyDescent="0.25">
      <c r="A7" s="60" t="s">
        <v>2</v>
      </c>
      <c r="B7" s="60" t="s">
        <v>3</v>
      </c>
      <c r="C7" s="60" t="s">
        <v>4</v>
      </c>
      <c r="D7" s="60"/>
      <c r="E7" s="60" t="s">
        <v>228</v>
      </c>
      <c r="F7" s="60"/>
      <c r="G7" s="60"/>
      <c r="H7" s="60"/>
    </row>
    <row r="8" spans="1:8" ht="15.75" x14ac:dyDescent="0.25">
      <c r="A8" s="60"/>
      <c r="B8" s="60"/>
      <c r="C8" s="8" t="s">
        <v>7</v>
      </c>
      <c r="D8" s="8" t="s">
        <v>8</v>
      </c>
      <c r="E8" s="15" t="s">
        <v>5</v>
      </c>
      <c r="F8" s="15" t="s">
        <v>11</v>
      </c>
      <c r="G8" s="15" t="s">
        <v>12</v>
      </c>
      <c r="H8" s="15" t="s">
        <v>13</v>
      </c>
    </row>
    <row r="9" spans="1:8" s="17" customFormat="1" ht="15.75" x14ac:dyDescent="0.25">
      <c r="A9" s="16" t="s">
        <v>1</v>
      </c>
      <c r="B9" s="38" t="s">
        <v>37</v>
      </c>
      <c r="C9" s="38"/>
      <c r="D9" s="39"/>
      <c r="E9" s="16"/>
      <c r="F9" s="16"/>
      <c r="G9" s="16"/>
      <c r="H9" s="16"/>
    </row>
    <row r="10" spans="1:8" ht="47.25" x14ac:dyDescent="0.25">
      <c r="A10" s="4">
        <v>1</v>
      </c>
      <c r="B10" s="7" t="s">
        <v>0</v>
      </c>
      <c r="C10" s="7" t="s">
        <v>41</v>
      </c>
      <c r="D10" s="7" t="s">
        <v>42</v>
      </c>
      <c r="E10" s="6">
        <f>'33.1. Đất ở tại đô thị '!E10*0.8</f>
        <v>9840000</v>
      </c>
      <c r="F10" s="18">
        <f>E10*0.6</f>
        <v>5904000</v>
      </c>
      <c r="G10" s="18">
        <f>E10*0.4</f>
        <v>3936000</v>
      </c>
      <c r="H10" s="18">
        <f>E10*0.2</f>
        <v>1968000</v>
      </c>
    </row>
    <row r="11" spans="1:8" ht="47.25" x14ac:dyDescent="0.25">
      <c r="A11" s="4">
        <v>2</v>
      </c>
      <c r="B11" s="7" t="s">
        <v>0</v>
      </c>
      <c r="C11" s="7" t="s">
        <v>42</v>
      </c>
      <c r="D11" s="7" t="s">
        <v>43</v>
      </c>
      <c r="E11" s="6">
        <f>'33.1. Đất ở tại đô thị '!E11*0.8</f>
        <v>7600000</v>
      </c>
      <c r="F11" s="18">
        <f t="shared" ref="F11:F51" si="0">E11*0.6</f>
        <v>4560000</v>
      </c>
      <c r="G11" s="18">
        <f t="shared" ref="G11:G51" si="1">E11*0.4</f>
        <v>3040000</v>
      </c>
      <c r="H11" s="18">
        <f t="shared" ref="H11:H31" si="2">E11*0.2</f>
        <v>1520000</v>
      </c>
    </row>
    <row r="12" spans="1:8" ht="47.25" x14ac:dyDescent="0.25">
      <c r="A12" s="4">
        <v>3</v>
      </c>
      <c r="B12" s="7" t="s">
        <v>44</v>
      </c>
      <c r="C12" s="7" t="s">
        <v>45</v>
      </c>
      <c r="D12" s="7" t="s">
        <v>46</v>
      </c>
      <c r="E12" s="6">
        <f>'33.1. Đất ở tại đô thị '!E12*0.8</f>
        <v>7200000</v>
      </c>
      <c r="F12" s="18">
        <f t="shared" si="0"/>
        <v>4320000</v>
      </c>
      <c r="G12" s="18">
        <f t="shared" si="1"/>
        <v>2880000</v>
      </c>
      <c r="H12" s="18">
        <f t="shared" si="2"/>
        <v>1440000</v>
      </c>
    </row>
    <row r="13" spans="1:8" ht="31.5" x14ac:dyDescent="0.25">
      <c r="A13" s="4">
        <v>4</v>
      </c>
      <c r="B13" s="7" t="s">
        <v>47</v>
      </c>
      <c r="C13" s="7" t="s">
        <v>48</v>
      </c>
      <c r="D13" s="7" t="s">
        <v>49</v>
      </c>
      <c r="E13" s="6">
        <f>'33.1. Đất ở tại đô thị '!E13*0.8</f>
        <v>9360000</v>
      </c>
      <c r="F13" s="18">
        <f t="shared" si="0"/>
        <v>5616000</v>
      </c>
      <c r="G13" s="18">
        <f t="shared" si="1"/>
        <v>3744000</v>
      </c>
      <c r="H13" s="18">
        <f t="shared" si="2"/>
        <v>1872000</v>
      </c>
    </row>
    <row r="14" spans="1:8" ht="31.5" x14ac:dyDescent="0.25">
      <c r="A14" s="4">
        <v>5</v>
      </c>
      <c r="B14" s="7" t="s">
        <v>50</v>
      </c>
      <c r="C14" s="7" t="s">
        <v>51</v>
      </c>
      <c r="D14" s="7" t="s">
        <v>49</v>
      </c>
      <c r="E14" s="6">
        <f>'33.1. Đất ở tại đô thị '!E14*0.8</f>
        <v>9040000</v>
      </c>
      <c r="F14" s="18">
        <f t="shared" si="0"/>
        <v>5424000</v>
      </c>
      <c r="G14" s="18">
        <f t="shared" si="1"/>
        <v>3616000</v>
      </c>
      <c r="H14" s="18">
        <f t="shared" si="2"/>
        <v>1808000</v>
      </c>
    </row>
    <row r="15" spans="1:8" ht="15.75" x14ac:dyDescent="0.25">
      <c r="A15" s="4">
        <v>6</v>
      </c>
      <c r="B15" s="7" t="s">
        <v>52</v>
      </c>
      <c r="C15" s="7" t="s">
        <v>41</v>
      </c>
      <c r="D15" s="7" t="s">
        <v>53</v>
      </c>
      <c r="E15" s="6">
        <f>'33.1. Đất ở tại đô thị '!E15*0.8</f>
        <v>10080000</v>
      </c>
      <c r="F15" s="18">
        <f t="shared" si="0"/>
        <v>6048000</v>
      </c>
      <c r="G15" s="18">
        <f t="shared" si="1"/>
        <v>4032000</v>
      </c>
      <c r="H15" s="18">
        <f t="shared" si="2"/>
        <v>2016000</v>
      </c>
    </row>
    <row r="16" spans="1:8" ht="47.25" x14ac:dyDescent="0.25">
      <c r="A16" s="4">
        <v>7</v>
      </c>
      <c r="B16" s="7" t="s">
        <v>52</v>
      </c>
      <c r="C16" s="7" t="s">
        <v>53</v>
      </c>
      <c r="D16" s="7" t="s">
        <v>54</v>
      </c>
      <c r="E16" s="6">
        <f>'33.1. Đất ở tại đô thị '!E16*0.8</f>
        <v>8320000</v>
      </c>
      <c r="F16" s="18">
        <f t="shared" si="0"/>
        <v>4992000</v>
      </c>
      <c r="G16" s="18">
        <f t="shared" si="1"/>
        <v>3328000</v>
      </c>
      <c r="H16" s="18">
        <f t="shared" si="2"/>
        <v>1664000</v>
      </c>
    </row>
    <row r="17" spans="1:8" ht="47.25" x14ac:dyDescent="0.25">
      <c r="A17" s="4">
        <v>8</v>
      </c>
      <c r="B17" s="45" t="s">
        <v>52</v>
      </c>
      <c r="C17" s="45" t="s">
        <v>54</v>
      </c>
      <c r="D17" s="45" t="s">
        <v>55</v>
      </c>
      <c r="E17" s="6">
        <f>'33.1. Đất ở tại đô thị '!E17*0.8</f>
        <v>6160000</v>
      </c>
      <c r="F17" s="18">
        <f t="shared" si="0"/>
        <v>3696000</v>
      </c>
      <c r="G17" s="18">
        <f t="shared" si="1"/>
        <v>2464000</v>
      </c>
      <c r="H17" s="18">
        <f t="shared" si="2"/>
        <v>1232000</v>
      </c>
    </row>
    <row r="18" spans="1:8" ht="47.25" x14ac:dyDescent="0.25">
      <c r="A18" s="4">
        <v>9</v>
      </c>
      <c r="B18" s="7" t="s">
        <v>52</v>
      </c>
      <c r="C18" s="7" t="s">
        <v>56</v>
      </c>
      <c r="D18" s="45" t="s">
        <v>57</v>
      </c>
      <c r="E18" s="6">
        <f>'33.1. Đất ở tại đô thị '!E18*0.8</f>
        <v>7760000</v>
      </c>
      <c r="F18" s="18">
        <f t="shared" si="0"/>
        <v>4656000</v>
      </c>
      <c r="G18" s="18">
        <f t="shared" si="1"/>
        <v>3104000</v>
      </c>
      <c r="H18" s="18">
        <f t="shared" si="2"/>
        <v>1552000</v>
      </c>
    </row>
    <row r="19" spans="1:8" ht="47.25" x14ac:dyDescent="0.25">
      <c r="A19" s="4">
        <v>10</v>
      </c>
      <c r="B19" s="7" t="s">
        <v>52</v>
      </c>
      <c r="C19" s="7" t="s">
        <v>58</v>
      </c>
      <c r="D19" s="7" t="s">
        <v>59</v>
      </c>
      <c r="E19" s="6">
        <f>'33.1. Đất ở tại đô thị '!E19*0.8</f>
        <v>5520000</v>
      </c>
      <c r="F19" s="18">
        <f t="shared" si="0"/>
        <v>3312000</v>
      </c>
      <c r="G19" s="18">
        <f t="shared" si="1"/>
        <v>2208000</v>
      </c>
      <c r="H19" s="18">
        <f t="shared" si="2"/>
        <v>1104000</v>
      </c>
    </row>
    <row r="20" spans="1:8" ht="31.5" x14ac:dyDescent="0.25">
      <c r="A20" s="4">
        <v>11</v>
      </c>
      <c r="B20" s="7" t="s">
        <v>47</v>
      </c>
      <c r="C20" s="45" t="s">
        <v>60</v>
      </c>
      <c r="D20" s="7" t="s">
        <v>61</v>
      </c>
      <c r="E20" s="6">
        <f>'33.1. Đất ở tại đô thị '!E20*0.8</f>
        <v>5360000</v>
      </c>
      <c r="F20" s="18">
        <f t="shared" si="0"/>
        <v>3216000</v>
      </c>
      <c r="G20" s="18">
        <f t="shared" si="1"/>
        <v>2144000</v>
      </c>
      <c r="H20" s="18">
        <f t="shared" si="2"/>
        <v>1072000</v>
      </c>
    </row>
    <row r="21" spans="1:8" ht="47.25" x14ac:dyDescent="0.25">
      <c r="A21" s="4">
        <v>12</v>
      </c>
      <c r="B21" s="7" t="s">
        <v>62</v>
      </c>
      <c r="C21" s="7" t="s">
        <v>63</v>
      </c>
      <c r="D21" s="45" t="s">
        <v>64</v>
      </c>
      <c r="E21" s="6">
        <f>'33.1. Đất ở tại đô thị '!E21*0.8</f>
        <v>4720000</v>
      </c>
      <c r="F21" s="18">
        <f t="shared" si="0"/>
        <v>2832000</v>
      </c>
      <c r="G21" s="18">
        <f t="shared" si="1"/>
        <v>1888000</v>
      </c>
      <c r="H21" s="18">
        <f t="shared" si="2"/>
        <v>944000</v>
      </c>
    </row>
    <row r="22" spans="1:8" ht="31.5" x14ac:dyDescent="0.25">
      <c r="A22" s="4">
        <v>13</v>
      </c>
      <c r="B22" s="7" t="s">
        <v>65</v>
      </c>
      <c r="C22" s="45" t="s">
        <v>66</v>
      </c>
      <c r="D22" s="7" t="s">
        <v>67</v>
      </c>
      <c r="E22" s="6">
        <f>'33.1. Đất ở tại đô thị '!E22*0.8</f>
        <v>4480000</v>
      </c>
      <c r="F22" s="18">
        <f t="shared" si="0"/>
        <v>2688000</v>
      </c>
      <c r="G22" s="18">
        <f t="shared" si="1"/>
        <v>1792000</v>
      </c>
      <c r="H22" s="18">
        <f t="shared" si="2"/>
        <v>896000</v>
      </c>
    </row>
    <row r="23" spans="1:8" ht="31.5" x14ac:dyDescent="0.25">
      <c r="A23" s="4">
        <v>14</v>
      </c>
      <c r="B23" s="45" t="s">
        <v>68</v>
      </c>
      <c r="C23" s="45" t="s">
        <v>69</v>
      </c>
      <c r="D23" s="45" t="s">
        <v>67</v>
      </c>
      <c r="E23" s="6">
        <f>'33.1. Đất ở tại đô thị '!E23*0.8</f>
        <v>7040000</v>
      </c>
      <c r="F23" s="18">
        <f t="shared" si="0"/>
        <v>4224000</v>
      </c>
      <c r="G23" s="18">
        <f t="shared" si="1"/>
        <v>2816000</v>
      </c>
      <c r="H23" s="18">
        <f t="shared" si="2"/>
        <v>1408000</v>
      </c>
    </row>
    <row r="24" spans="1:8" ht="47.25" x14ac:dyDescent="0.25">
      <c r="A24" s="4">
        <v>15</v>
      </c>
      <c r="B24" s="7" t="s">
        <v>70</v>
      </c>
      <c r="C24" s="7" t="s">
        <v>71</v>
      </c>
      <c r="D24" s="7" t="s">
        <v>72</v>
      </c>
      <c r="E24" s="6">
        <f>'33.1. Đất ở tại đô thị '!E24*0.8</f>
        <v>3840000</v>
      </c>
      <c r="F24" s="18">
        <f t="shared" si="0"/>
        <v>2304000</v>
      </c>
      <c r="G24" s="18">
        <f t="shared" si="1"/>
        <v>1536000</v>
      </c>
      <c r="H24" s="18">
        <f t="shared" si="2"/>
        <v>768000</v>
      </c>
    </row>
    <row r="25" spans="1:8" ht="47.25" x14ac:dyDescent="0.25">
      <c r="A25" s="4">
        <v>16</v>
      </c>
      <c r="B25" s="7" t="s">
        <v>0</v>
      </c>
      <c r="C25" s="7" t="s">
        <v>73</v>
      </c>
      <c r="D25" s="7" t="s">
        <v>74</v>
      </c>
      <c r="E25" s="6">
        <f>'33.1. Đất ở tại đô thị '!E25*0.8</f>
        <v>3760000</v>
      </c>
      <c r="F25" s="18">
        <f t="shared" si="0"/>
        <v>2256000</v>
      </c>
      <c r="G25" s="18">
        <f t="shared" si="1"/>
        <v>1504000</v>
      </c>
      <c r="H25" s="18">
        <f t="shared" si="2"/>
        <v>752000</v>
      </c>
    </row>
    <row r="26" spans="1:8" ht="31.5" x14ac:dyDescent="0.25">
      <c r="A26" s="4">
        <v>17</v>
      </c>
      <c r="B26" s="7" t="s">
        <v>52</v>
      </c>
      <c r="C26" s="7" t="s">
        <v>59</v>
      </c>
      <c r="D26" s="7" t="s">
        <v>75</v>
      </c>
      <c r="E26" s="6">
        <f>'33.1. Đất ở tại đô thị '!E26*0.8</f>
        <v>4800000</v>
      </c>
      <c r="F26" s="18">
        <f t="shared" si="0"/>
        <v>2880000</v>
      </c>
      <c r="G26" s="18">
        <f t="shared" si="1"/>
        <v>1920000</v>
      </c>
      <c r="H26" s="18">
        <f t="shared" si="2"/>
        <v>960000</v>
      </c>
    </row>
    <row r="27" spans="1:8" ht="31.5" x14ac:dyDescent="0.25">
      <c r="A27" s="4">
        <v>18</v>
      </c>
      <c r="B27" s="7" t="s">
        <v>47</v>
      </c>
      <c r="C27" s="7" t="s">
        <v>61</v>
      </c>
      <c r="D27" s="7" t="s">
        <v>75</v>
      </c>
      <c r="E27" s="6">
        <f>'33.1. Đất ở tại đô thị '!E27*0.8</f>
        <v>4160000</v>
      </c>
      <c r="F27" s="18">
        <f t="shared" si="0"/>
        <v>2496000</v>
      </c>
      <c r="G27" s="18">
        <f t="shared" si="1"/>
        <v>1664000</v>
      </c>
      <c r="H27" s="18">
        <f t="shared" si="2"/>
        <v>832000</v>
      </c>
    </row>
    <row r="28" spans="1:8" ht="47.25" x14ac:dyDescent="0.25">
      <c r="A28" s="4">
        <v>19</v>
      </c>
      <c r="B28" s="7" t="s">
        <v>52</v>
      </c>
      <c r="C28" s="7" t="s">
        <v>76</v>
      </c>
      <c r="D28" s="7" t="s">
        <v>77</v>
      </c>
      <c r="E28" s="6">
        <f>'33.1. Đất ở tại đô thị '!E28*0.8</f>
        <v>4160000</v>
      </c>
      <c r="F28" s="18">
        <f t="shared" si="0"/>
        <v>2496000</v>
      </c>
      <c r="G28" s="18">
        <f t="shared" si="1"/>
        <v>1664000</v>
      </c>
      <c r="H28" s="18">
        <f t="shared" si="2"/>
        <v>832000</v>
      </c>
    </row>
    <row r="29" spans="1:8" ht="47.25" x14ac:dyDescent="0.25">
      <c r="A29" s="4">
        <v>20</v>
      </c>
      <c r="B29" s="7" t="s">
        <v>52</v>
      </c>
      <c r="C29" s="7" t="s">
        <v>77</v>
      </c>
      <c r="D29" s="7" t="s">
        <v>78</v>
      </c>
      <c r="E29" s="6">
        <f>'33.1. Đất ở tại đô thị '!E29*0.8</f>
        <v>3760000</v>
      </c>
      <c r="F29" s="18">
        <f t="shared" si="0"/>
        <v>2256000</v>
      </c>
      <c r="G29" s="18">
        <f t="shared" si="1"/>
        <v>1504000</v>
      </c>
      <c r="H29" s="18">
        <f t="shared" si="2"/>
        <v>752000</v>
      </c>
    </row>
    <row r="30" spans="1:8" ht="47.25" x14ac:dyDescent="0.25">
      <c r="A30" s="4">
        <v>21</v>
      </c>
      <c r="B30" s="7" t="s">
        <v>79</v>
      </c>
      <c r="C30" s="7" t="s">
        <v>80</v>
      </c>
      <c r="D30" s="7" t="s">
        <v>81</v>
      </c>
      <c r="E30" s="6">
        <f>'33.1. Đất ở tại đô thị '!E30*0.8</f>
        <v>2960000</v>
      </c>
      <c r="F30" s="18">
        <f t="shared" si="0"/>
        <v>1776000</v>
      </c>
      <c r="G30" s="18">
        <f t="shared" si="1"/>
        <v>1184000</v>
      </c>
      <c r="H30" s="18">
        <f t="shared" si="2"/>
        <v>592000</v>
      </c>
    </row>
    <row r="31" spans="1:8" ht="31.5" x14ac:dyDescent="0.25">
      <c r="A31" s="4">
        <v>22</v>
      </c>
      <c r="B31" s="7" t="s">
        <v>82</v>
      </c>
      <c r="C31" s="7" t="s">
        <v>83</v>
      </c>
      <c r="D31" s="7" t="s">
        <v>69</v>
      </c>
      <c r="E31" s="6">
        <f>'33.1. Đất ở tại đô thị '!E31*0.8</f>
        <v>2720000</v>
      </c>
      <c r="F31" s="18">
        <f>E31*0.6</f>
        <v>1632000</v>
      </c>
      <c r="G31" s="18">
        <f t="shared" si="1"/>
        <v>1088000</v>
      </c>
      <c r="H31" s="18">
        <f t="shared" si="2"/>
        <v>544000</v>
      </c>
    </row>
    <row r="32" spans="1:8" ht="31.5" x14ac:dyDescent="0.25">
      <c r="A32" s="4">
        <v>23</v>
      </c>
      <c r="B32" s="7" t="s">
        <v>84</v>
      </c>
      <c r="C32" s="7" t="s">
        <v>85</v>
      </c>
      <c r="D32" s="7" t="s">
        <v>86</v>
      </c>
      <c r="E32" s="6">
        <f>'33.1. Đất ở tại đô thị '!E32*0.8</f>
        <v>2720000</v>
      </c>
      <c r="F32" s="18">
        <f t="shared" si="0"/>
        <v>1632000</v>
      </c>
      <c r="G32" s="18">
        <f t="shared" si="1"/>
        <v>1088000</v>
      </c>
      <c r="H32" s="18"/>
    </row>
    <row r="33" spans="1:8" ht="63" x14ac:dyDescent="0.25">
      <c r="A33" s="4">
        <v>24</v>
      </c>
      <c r="B33" s="7" t="s">
        <v>68</v>
      </c>
      <c r="C33" s="7" t="s">
        <v>87</v>
      </c>
      <c r="D33" s="45" t="s">
        <v>88</v>
      </c>
      <c r="E33" s="6">
        <f>'33.1. Đất ở tại đô thị '!E33*0.8</f>
        <v>1760000</v>
      </c>
      <c r="F33" s="18">
        <f t="shared" si="0"/>
        <v>1056000</v>
      </c>
      <c r="G33" s="18">
        <f t="shared" si="1"/>
        <v>704000</v>
      </c>
      <c r="H33" s="18"/>
    </row>
    <row r="34" spans="1:8" ht="78.75" x14ac:dyDescent="0.25">
      <c r="A34" s="4">
        <v>25</v>
      </c>
      <c r="B34" s="7" t="s">
        <v>89</v>
      </c>
      <c r="C34" s="45" t="s">
        <v>90</v>
      </c>
      <c r="D34" s="7" t="s">
        <v>91</v>
      </c>
      <c r="E34" s="6">
        <f>'33.1. Đất ở tại đô thị '!E34*0.8</f>
        <v>2080000</v>
      </c>
      <c r="F34" s="18">
        <f t="shared" si="0"/>
        <v>1248000</v>
      </c>
      <c r="G34" s="18">
        <f t="shared" si="1"/>
        <v>832000</v>
      </c>
      <c r="H34" s="18"/>
    </row>
    <row r="35" spans="1:8" ht="31.5" x14ac:dyDescent="0.25">
      <c r="A35" s="4">
        <v>26</v>
      </c>
      <c r="B35" s="7" t="s">
        <v>92</v>
      </c>
      <c r="C35" s="7" t="s">
        <v>93</v>
      </c>
      <c r="D35" s="7" t="s">
        <v>94</v>
      </c>
      <c r="E35" s="6">
        <f>'33.1. Đất ở tại đô thị '!E35*0.8</f>
        <v>1360000</v>
      </c>
      <c r="F35" s="18">
        <f t="shared" si="0"/>
        <v>816000</v>
      </c>
      <c r="G35" s="18">
        <f t="shared" si="1"/>
        <v>544000</v>
      </c>
      <c r="H35" s="18"/>
    </row>
    <row r="36" spans="1:8" s="17" customFormat="1" ht="63" x14ac:dyDescent="0.25">
      <c r="A36" s="23">
        <v>27</v>
      </c>
      <c r="B36" s="7" t="s">
        <v>95</v>
      </c>
      <c r="C36" s="7" t="s">
        <v>96</v>
      </c>
      <c r="D36" s="7" t="s">
        <v>97</v>
      </c>
      <c r="E36" s="6">
        <f>'33.1. Đất ở tại đô thị '!E36*0.8</f>
        <v>1280000</v>
      </c>
      <c r="F36" s="18">
        <f t="shared" si="0"/>
        <v>768000</v>
      </c>
      <c r="G36" s="18">
        <f t="shared" si="1"/>
        <v>512000</v>
      </c>
      <c r="H36" s="18"/>
    </row>
    <row r="37" spans="1:8" ht="31.5" x14ac:dyDescent="0.25">
      <c r="A37" s="4">
        <v>28</v>
      </c>
      <c r="B37" s="7" t="s">
        <v>98</v>
      </c>
      <c r="C37" s="7" t="s">
        <v>99</v>
      </c>
      <c r="D37" s="7" t="s">
        <v>100</v>
      </c>
      <c r="E37" s="6">
        <f>'33.1. Đất ở tại đô thị '!E37*0.8</f>
        <v>1120000</v>
      </c>
      <c r="F37" s="18">
        <f t="shared" si="0"/>
        <v>672000</v>
      </c>
      <c r="G37" s="18">
        <f t="shared" si="1"/>
        <v>448000</v>
      </c>
      <c r="H37" s="18"/>
    </row>
    <row r="38" spans="1:8" ht="31.5" x14ac:dyDescent="0.25">
      <c r="A38" s="4">
        <v>29</v>
      </c>
      <c r="B38" s="7" t="s">
        <v>101</v>
      </c>
      <c r="C38" s="7" t="s">
        <v>102</v>
      </c>
      <c r="D38" s="7" t="s">
        <v>103</v>
      </c>
      <c r="E38" s="6">
        <f>'33.1. Đất ở tại đô thị '!E38*0.8</f>
        <v>1120000</v>
      </c>
      <c r="F38" s="18">
        <f t="shared" si="0"/>
        <v>672000</v>
      </c>
      <c r="G38" s="18">
        <f t="shared" si="1"/>
        <v>448000</v>
      </c>
      <c r="H38" s="18"/>
    </row>
    <row r="39" spans="1:8" ht="78.75" x14ac:dyDescent="0.25">
      <c r="A39" s="4">
        <v>30</v>
      </c>
      <c r="B39" s="7" t="s">
        <v>104</v>
      </c>
      <c r="C39" s="7" t="s">
        <v>105</v>
      </c>
      <c r="D39" s="7" t="s">
        <v>106</v>
      </c>
      <c r="E39" s="6">
        <f>'33.1. Đất ở tại đô thị '!E39*0.8</f>
        <v>1360000</v>
      </c>
      <c r="F39" s="18">
        <f t="shared" si="0"/>
        <v>816000</v>
      </c>
      <c r="G39" s="18">
        <f t="shared" si="1"/>
        <v>544000</v>
      </c>
      <c r="H39" s="18"/>
    </row>
    <row r="40" spans="1:8" ht="47.25" x14ac:dyDescent="0.25">
      <c r="A40" s="4">
        <v>31</v>
      </c>
      <c r="B40" s="7" t="s">
        <v>107</v>
      </c>
      <c r="C40" s="7" t="s">
        <v>108</v>
      </c>
      <c r="D40" s="7" t="s">
        <v>109</v>
      </c>
      <c r="E40" s="6">
        <f>'33.1. Đất ở tại đô thị '!E40*0.8</f>
        <v>2000000</v>
      </c>
      <c r="F40" s="18">
        <f t="shared" si="0"/>
        <v>1200000</v>
      </c>
      <c r="G40" s="18">
        <f t="shared" si="1"/>
        <v>800000</v>
      </c>
      <c r="H40" s="18"/>
    </row>
    <row r="41" spans="1:8" ht="31.5" x14ac:dyDescent="0.25">
      <c r="A41" s="4">
        <v>32</v>
      </c>
      <c r="B41" s="7" t="s">
        <v>79</v>
      </c>
      <c r="C41" s="7" t="s">
        <v>110</v>
      </c>
      <c r="D41" s="7" t="s">
        <v>111</v>
      </c>
      <c r="E41" s="6">
        <f>'33.1. Đất ở tại đô thị '!E41*0.8</f>
        <v>1120000</v>
      </c>
      <c r="F41" s="18">
        <f t="shared" si="0"/>
        <v>672000</v>
      </c>
      <c r="G41" s="18">
        <f t="shared" si="1"/>
        <v>448000</v>
      </c>
      <c r="H41" s="18"/>
    </row>
    <row r="42" spans="1:8" ht="31.5" x14ac:dyDescent="0.25">
      <c r="A42" s="4">
        <v>33</v>
      </c>
      <c r="B42" s="7" t="s">
        <v>112</v>
      </c>
      <c r="C42" s="7" t="s">
        <v>113</v>
      </c>
      <c r="D42" s="7" t="s">
        <v>114</v>
      </c>
      <c r="E42" s="6">
        <f>'33.1. Đất ở tại đô thị '!E42*0.8</f>
        <v>1120000</v>
      </c>
      <c r="F42" s="18">
        <f t="shared" si="0"/>
        <v>672000</v>
      </c>
      <c r="G42" s="18">
        <f t="shared" si="1"/>
        <v>448000</v>
      </c>
      <c r="H42" s="18"/>
    </row>
    <row r="43" spans="1:8" ht="31.5" x14ac:dyDescent="0.25">
      <c r="A43" s="4">
        <v>34</v>
      </c>
      <c r="B43" s="7" t="s">
        <v>115</v>
      </c>
      <c r="C43" s="7" t="s">
        <v>113</v>
      </c>
      <c r="D43" s="7" t="s">
        <v>116</v>
      </c>
      <c r="E43" s="6">
        <f>'33.1. Đất ở tại đô thị '!E43*0.8</f>
        <v>1120000</v>
      </c>
      <c r="F43" s="18">
        <f t="shared" si="0"/>
        <v>672000</v>
      </c>
      <c r="G43" s="18">
        <f t="shared" si="1"/>
        <v>448000</v>
      </c>
      <c r="H43" s="18"/>
    </row>
    <row r="44" spans="1:8" ht="15.75" x14ac:dyDescent="0.25">
      <c r="A44" s="4">
        <f>+A43+1</f>
        <v>35</v>
      </c>
      <c r="B44" s="66" t="s">
        <v>117</v>
      </c>
      <c r="C44" s="66"/>
      <c r="D44" s="66"/>
      <c r="E44" s="6">
        <f>'33.1. Đất ở tại đô thị '!E44*0.8</f>
        <v>2560000</v>
      </c>
      <c r="F44" s="18">
        <f t="shared" si="0"/>
        <v>1536000</v>
      </c>
      <c r="G44" s="18">
        <f t="shared" si="1"/>
        <v>1024000</v>
      </c>
      <c r="H44" s="18">
        <f t="shared" ref="H44" si="3">E44*0.2</f>
        <v>512000</v>
      </c>
    </row>
    <row r="45" spans="1:8" ht="45" x14ac:dyDescent="0.25">
      <c r="A45" s="4">
        <f t="shared" ref="A45:A54" si="4">+A44+1</f>
        <v>36</v>
      </c>
      <c r="B45" s="46" t="s">
        <v>120</v>
      </c>
      <c r="C45" s="46" t="s">
        <v>121</v>
      </c>
      <c r="D45" s="46" t="s">
        <v>122</v>
      </c>
      <c r="E45" s="6">
        <f>'33.1. Đất ở tại đô thị '!E45*0.8</f>
        <v>2560000</v>
      </c>
      <c r="F45" s="18">
        <f t="shared" si="0"/>
        <v>1536000</v>
      </c>
      <c r="G45" s="18">
        <f t="shared" si="1"/>
        <v>1024000</v>
      </c>
      <c r="H45" s="18"/>
    </row>
    <row r="46" spans="1:8" ht="45" x14ac:dyDescent="0.25">
      <c r="A46" s="4">
        <f t="shared" si="4"/>
        <v>37</v>
      </c>
      <c r="B46" s="46" t="s">
        <v>123</v>
      </c>
      <c r="C46" s="46" t="s">
        <v>124</v>
      </c>
      <c r="D46" s="47" t="s">
        <v>125</v>
      </c>
      <c r="E46" s="6">
        <f>'33.1. Đất ở tại đô thị '!E46*0.8</f>
        <v>1360000</v>
      </c>
      <c r="F46" s="18">
        <f t="shared" si="0"/>
        <v>816000</v>
      </c>
      <c r="G46" s="18">
        <f t="shared" si="1"/>
        <v>544000</v>
      </c>
      <c r="H46" s="18"/>
    </row>
    <row r="47" spans="1:8" ht="45" x14ac:dyDescent="0.25">
      <c r="A47" s="4">
        <f t="shared" si="4"/>
        <v>38</v>
      </c>
      <c r="B47" s="46" t="s">
        <v>126</v>
      </c>
      <c r="C47" s="47" t="s">
        <v>127</v>
      </c>
      <c r="D47" s="46" t="s">
        <v>128</v>
      </c>
      <c r="E47" s="6">
        <f>'33.1. Đất ở tại đô thị '!E47*0.8</f>
        <v>1120000</v>
      </c>
      <c r="F47" s="18">
        <f t="shared" si="0"/>
        <v>672000</v>
      </c>
      <c r="G47" s="18">
        <f t="shared" si="1"/>
        <v>448000</v>
      </c>
      <c r="H47" s="18"/>
    </row>
    <row r="48" spans="1:8" ht="45" x14ac:dyDescent="0.25">
      <c r="A48" s="4">
        <f t="shared" si="4"/>
        <v>39</v>
      </c>
      <c r="B48" s="46" t="s">
        <v>129</v>
      </c>
      <c r="C48" s="47" t="s">
        <v>127</v>
      </c>
      <c r="D48" s="46" t="s">
        <v>130</v>
      </c>
      <c r="E48" s="6">
        <f>'33.1. Đất ở tại đô thị '!E48*0.8</f>
        <v>1120000</v>
      </c>
      <c r="F48" s="18">
        <f t="shared" si="0"/>
        <v>672000</v>
      </c>
      <c r="G48" s="18">
        <f t="shared" si="1"/>
        <v>448000</v>
      </c>
      <c r="H48" s="18"/>
    </row>
    <row r="49" spans="1:8" ht="30" x14ac:dyDescent="0.25">
      <c r="A49" s="4">
        <f t="shared" si="4"/>
        <v>40</v>
      </c>
      <c r="B49" s="46" t="s">
        <v>131</v>
      </c>
      <c r="C49" s="46" t="s">
        <v>132</v>
      </c>
      <c r="D49" s="46" t="s">
        <v>133</v>
      </c>
      <c r="E49" s="6">
        <f>'33.1. Đất ở tại đô thị '!E49*0.8</f>
        <v>1360000</v>
      </c>
      <c r="F49" s="18">
        <f t="shared" si="0"/>
        <v>816000</v>
      </c>
      <c r="G49" s="18">
        <f t="shared" si="1"/>
        <v>544000</v>
      </c>
      <c r="H49" s="18"/>
    </row>
    <row r="50" spans="1:8" ht="45" x14ac:dyDescent="0.25">
      <c r="A50" s="4">
        <f t="shared" si="4"/>
        <v>41</v>
      </c>
      <c r="B50" s="46" t="s">
        <v>134</v>
      </c>
      <c r="C50" s="46" t="s">
        <v>135</v>
      </c>
      <c r="D50" s="46" t="s">
        <v>136</v>
      </c>
      <c r="E50" s="6">
        <f>'33.1. Đất ở tại đô thị '!E50*0.8</f>
        <v>880000</v>
      </c>
      <c r="F50" s="18">
        <f t="shared" si="0"/>
        <v>528000</v>
      </c>
      <c r="G50" s="18">
        <f t="shared" si="1"/>
        <v>352000</v>
      </c>
      <c r="H50" s="18"/>
    </row>
    <row r="51" spans="1:8" ht="30" x14ac:dyDescent="0.25">
      <c r="A51" s="4">
        <f t="shared" si="4"/>
        <v>42</v>
      </c>
      <c r="B51" s="46" t="s">
        <v>137</v>
      </c>
      <c r="C51" s="46" t="s">
        <v>138</v>
      </c>
      <c r="D51" s="46" t="s">
        <v>139</v>
      </c>
      <c r="E51" s="6">
        <f>'33.1. Đất ở tại đô thị '!E51*0.8</f>
        <v>1360000</v>
      </c>
      <c r="F51" s="18">
        <f t="shared" si="0"/>
        <v>816000</v>
      </c>
      <c r="G51" s="18">
        <f t="shared" si="1"/>
        <v>544000</v>
      </c>
      <c r="H51" s="18"/>
    </row>
    <row r="52" spans="1:8" ht="30" x14ac:dyDescent="0.25">
      <c r="A52" s="4">
        <f t="shared" si="4"/>
        <v>43</v>
      </c>
      <c r="B52" s="46" t="s">
        <v>140</v>
      </c>
      <c r="C52" s="46" t="s">
        <v>141</v>
      </c>
      <c r="D52" s="46" t="s">
        <v>142</v>
      </c>
      <c r="E52" s="6">
        <f>'33.1. Đất ở tại đô thị '!E52*0.8</f>
        <v>1120000</v>
      </c>
      <c r="F52" s="18">
        <f>E52*0.6</f>
        <v>672000</v>
      </c>
      <c r="G52" s="18">
        <f>E52*0.4</f>
        <v>448000</v>
      </c>
      <c r="H52" s="18"/>
    </row>
    <row r="53" spans="1:8" ht="30" x14ac:dyDescent="0.25">
      <c r="A53" s="4">
        <f t="shared" si="4"/>
        <v>44</v>
      </c>
      <c r="B53" s="47" t="s">
        <v>143</v>
      </c>
      <c r="C53" s="46" t="s">
        <v>144</v>
      </c>
      <c r="D53" s="47" t="s">
        <v>145</v>
      </c>
      <c r="E53" s="6">
        <f>'33.1. Đất ở tại đô thị '!E53*0.8</f>
        <v>1120000</v>
      </c>
      <c r="F53" s="18">
        <f t="shared" ref="F53" si="5">E53*0.6</f>
        <v>672000</v>
      </c>
      <c r="G53" s="18">
        <f t="shared" ref="G53" si="6">E53*0.4</f>
        <v>448000</v>
      </c>
      <c r="H53" s="18"/>
    </row>
    <row r="54" spans="1:8" s="40" customFormat="1" ht="31.5" customHeight="1" x14ac:dyDescent="0.25">
      <c r="A54" s="8">
        <f t="shared" si="4"/>
        <v>45</v>
      </c>
      <c r="B54" s="67" t="s">
        <v>146</v>
      </c>
      <c r="C54" s="67"/>
      <c r="D54" s="67"/>
      <c r="E54" s="51"/>
      <c r="F54" s="41"/>
      <c r="G54" s="41"/>
      <c r="H54" s="41"/>
    </row>
    <row r="55" spans="1:8" ht="15.75" x14ac:dyDescent="0.25">
      <c r="A55" s="4" t="s">
        <v>221</v>
      </c>
      <c r="B55" s="66" t="s">
        <v>147</v>
      </c>
      <c r="C55" s="66"/>
      <c r="D55" s="66"/>
      <c r="E55" s="6">
        <f>'33.1. Đất ở tại đô thị '!E55*0.8</f>
        <v>1280000</v>
      </c>
      <c r="F55" s="18">
        <f t="shared" ref="F55:F56" si="7">E55*0.6</f>
        <v>768000</v>
      </c>
      <c r="G55" s="18">
        <f t="shared" ref="G55:G56" si="8">E55*0.4</f>
        <v>512000</v>
      </c>
      <c r="H55" s="18">
        <f t="shared" ref="H55:H56" si="9">E55*0.2</f>
        <v>256000</v>
      </c>
    </row>
    <row r="56" spans="1:8" ht="15.75" x14ac:dyDescent="0.25">
      <c r="A56" s="4" t="s">
        <v>222</v>
      </c>
      <c r="B56" s="66" t="s">
        <v>148</v>
      </c>
      <c r="C56" s="66"/>
      <c r="D56" s="66"/>
      <c r="E56" s="6">
        <f>'33.1. Đất ở tại đô thị '!E56*0.8</f>
        <v>1040000</v>
      </c>
      <c r="F56" s="18">
        <f t="shared" si="7"/>
        <v>624000</v>
      </c>
      <c r="G56" s="18">
        <f t="shared" si="8"/>
        <v>416000</v>
      </c>
      <c r="H56" s="18">
        <f t="shared" si="9"/>
        <v>208000</v>
      </c>
    </row>
    <row r="57" spans="1:8" ht="47.25" x14ac:dyDescent="0.25">
      <c r="A57" s="4">
        <v>46</v>
      </c>
      <c r="B57" s="7" t="s">
        <v>89</v>
      </c>
      <c r="C57" s="45" t="s">
        <v>149</v>
      </c>
      <c r="D57" s="7" t="s">
        <v>150</v>
      </c>
      <c r="E57" s="6">
        <f>'33.1. Đất ở tại đô thị '!E57*0.8</f>
        <v>1360000</v>
      </c>
      <c r="F57" s="18">
        <f t="shared" ref="F57:F63" si="10">E57*0.6</f>
        <v>816000</v>
      </c>
      <c r="G57" s="18">
        <f t="shared" ref="G57:G63" si="11">E57*0.4</f>
        <v>544000</v>
      </c>
      <c r="H57" s="18">
        <f t="shared" ref="H57:H63" si="12">E57*0.2</f>
        <v>272000</v>
      </c>
    </row>
    <row r="58" spans="1:8" ht="31.5" x14ac:dyDescent="0.25">
      <c r="A58" s="4">
        <f>+A57+1</f>
        <v>47</v>
      </c>
      <c r="B58" s="7" t="s">
        <v>89</v>
      </c>
      <c r="C58" s="7" t="s">
        <v>151</v>
      </c>
      <c r="D58" s="7" t="s">
        <v>84</v>
      </c>
      <c r="E58" s="6">
        <f>'33.1. Đất ở tại đô thị '!E58*0.8</f>
        <v>1360000</v>
      </c>
      <c r="F58" s="18">
        <f t="shared" si="10"/>
        <v>816000</v>
      </c>
      <c r="G58" s="18">
        <f t="shared" si="11"/>
        <v>544000</v>
      </c>
      <c r="H58" s="18">
        <f t="shared" si="12"/>
        <v>272000</v>
      </c>
    </row>
    <row r="59" spans="1:8" ht="31.5" x14ac:dyDescent="0.25">
      <c r="A59" s="4">
        <f t="shared" ref="A59:A63" si="13">+A58+1</f>
        <v>48</v>
      </c>
      <c r="B59" s="48" t="s">
        <v>152</v>
      </c>
      <c r="C59" s="48" t="s">
        <v>153</v>
      </c>
      <c r="D59" s="48" t="s">
        <v>154</v>
      </c>
      <c r="E59" s="6">
        <f>'33.1. Đất ở tại đô thị '!E59*0.8</f>
        <v>1120000</v>
      </c>
      <c r="F59" s="18">
        <f t="shared" si="10"/>
        <v>672000</v>
      </c>
      <c r="G59" s="18">
        <f t="shared" si="11"/>
        <v>448000</v>
      </c>
      <c r="H59" s="18">
        <f t="shared" si="12"/>
        <v>224000</v>
      </c>
    </row>
    <row r="60" spans="1:8" ht="47.25" x14ac:dyDescent="0.25">
      <c r="A60" s="4">
        <f t="shared" si="13"/>
        <v>49</v>
      </c>
      <c r="B60" s="48" t="s">
        <v>155</v>
      </c>
      <c r="C60" s="48" t="s">
        <v>156</v>
      </c>
      <c r="D60" s="48" t="s">
        <v>157</v>
      </c>
      <c r="E60" s="6">
        <f>'33.1. Đất ở tại đô thị '!E60*0.8</f>
        <v>1120000</v>
      </c>
      <c r="F60" s="18">
        <f t="shared" si="10"/>
        <v>672000</v>
      </c>
      <c r="G60" s="18">
        <f t="shared" si="11"/>
        <v>448000</v>
      </c>
      <c r="H60" s="18">
        <f t="shared" si="12"/>
        <v>224000</v>
      </c>
    </row>
    <row r="61" spans="1:8" ht="31.5" x14ac:dyDescent="0.25">
      <c r="A61" s="4">
        <f t="shared" si="13"/>
        <v>50</v>
      </c>
      <c r="B61" s="48" t="s">
        <v>158</v>
      </c>
      <c r="C61" s="48" t="s">
        <v>159</v>
      </c>
      <c r="D61" s="48" t="s">
        <v>160</v>
      </c>
      <c r="E61" s="6">
        <f>'33.1. Đất ở tại đô thị '!E61*0.8</f>
        <v>1200000</v>
      </c>
      <c r="F61" s="18">
        <f t="shared" si="10"/>
        <v>720000</v>
      </c>
      <c r="G61" s="18">
        <f t="shared" si="11"/>
        <v>480000</v>
      </c>
      <c r="H61" s="18">
        <f t="shared" si="12"/>
        <v>240000</v>
      </c>
    </row>
    <row r="62" spans="1:8" ht="31.5" x14ac:dyDescent="0.25">
      <c r="A62" s="4">
        <f t="shared" si="13"/>
        <v>51</v>
      </c>
      <c r="B62" s="48" t="s">
        <v>161</v>
      </c>
      <c r="C62" s="48" t="s">
        <v>162</v>
      </c>
      <c r="D62" s="48" t="s">
        <v>163</v>
      </c>
      <c r="E62" s="6">
        <f>'33.1. Đất ở tại đô thị '!E62*0.8</f>
        <v>1200000</v>
      </c>
      <c r="F62" s="18">
        <f t="shared" si="10"/>
        <v>720000</v>
      </c>
      <c r="G62" s="18">
        <f t="shared" si="11"/>
        <v>480000</v>
      </c>
      <c r="H62" s="18">
        <f t="shared" si="12"/>
        <v>240000</v>
      </c>
    </row>
    <row r="63" spans="1:8" ht="31.5" x14ac:dyDescent="0.25">
      <c r="A63" s="4">
        <f t="shared" si="13"/>
        <v>52</v>
      </c>
      <c r="B63" s="7" t="s">
        <v>118</v>
      </c>
      <c r="C63" s="66" t="s">
        <v>119</v>
      </c>
      <c r="D63" s="66"/>
      <c r="E63" s="6">
        <f>'33.1. Đất ở tại đô thị '!E63*0.8</f>
        <v>880000</v>
      </c>
      <c r="F63" s="18">
        <f t="shared" si="10"/>
        <v>528000</v>
      </c>
      <c r="G63" s="18">
        <f t="shared" si="11"/>
        <v>352000</v>
      </c>
      <c r="H63" s="18">
        <f t="shared" si="12"/>
        <v>176000</v>
      </c>
    </row>
    <row r="64" spans="1:8" ht="15.75" x14ac:dyDescent="0.25">
      <c r="A64" s="59" t="s">
        <v>23</v>
      </c>
      <c r="B64" s="59"/>
      <c r="C64" s="59"/>
      <c r="D64" s="59"/>
      <c r="E64" s="59"/>
      <c r="F64" s="59"/>
      <c r="G64" s="59"/>
      <c r="H64" s="59"/>
    </row>
    <row r="65" spans="1:8" ht="15.75" x14ac:dyDescent="0.25">
      <c r="A65" s="63" t="s">
        <v>9</v>
      </c>
      <c r="B65" s="63"/>
      <c r="C65" s="63"/>
      <c r="D65" s="63"/>
      <c r="E65" s="64"/>
      <c r="F65" s="64"/>
      <c r="G65" s="64"/>
      <c r="H65" s="64"/>
    </row>
    <row r="66" spans="1:8" ht="15.75" x14ac:dyDescent="0.25">
      <c r="A66" s="4">
        <v>1</v>
      </c>
      <c r="B66" s="7" t="s">
        <v>37</v>
      </c>
      <c r="C66" s="19"/>
      <c r="D66" s="20"/>
      <c r="E66" s="6">
        <f>+'33.1. Đất ở tại đô thị '!E66*0.8</f>
        <v>392000</v>
      </c>
      <c r="F66" s="18"/>
      <c r="G66" s="18"/>
      <c r="H66" s="18"/>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row r="960" spans="1:8" ht="62.25" customHeight="1" x14ac:dyDescent="0.25">
      <c r="A960" s="13"/>
      <c r="B960" s="13"/>
      <c r="C960" s="13"/>
      <c r="D960" s="13"/>
      <c r="E960" s="14"/>
      <c r="F960" s="14"/>
      <c r="G960" s="14"/>
      <c r="H960" s="14"/>
    </row>
    <row r="961" spans="1:8" ht="62.25" customHeight="1" x14ac:dyDescent="0.25">
      <c r="A961" s="13"/>
      <c r="B961" s="13"/>
      <c r="C961" s="13"/>
      <c r="D961" s="13"/>
      <c r="E961" s="14"/>
      <c r="F961" s="14"/>
      <c r="G961" s="14"/>
      <c r="H961" s="14"/>
    </row>
    <row r="962" spans="1:8" ht="62.25" customHeight="1" x14ac:dyDescent="0.25">
      <c r="A962" s="13"/>
      <c r="B962" s="13"/>
      <c r="C962" s="13"/>
      <c r="D962" s="13"/>
      <c r="E962" s="14"/>
      <c r="F962" s="14"/>
      <c r="G962" s="14"/>
      <c r="H962" s="14"/>
    </row>
    <row r="963" spans="1:8" ht="62.25" customHeight="1" x14ac:dyDescent="0.25">
      <c r="A963" s="13"/>
      <c r="B963" s="13"/>
      <c r="C963" s="13"/>
      <c r="D963" s="13"/>
      <c r="E963" s="14"/>
      <c r="F963" s="14"/>
      <c r="G963" s="14"/>
      <c r="H963" s="14"/>
    </row>
    <row r="964" spans="1:8" ht="62.25" customHeight="1" x14ac:dyDescent="0.25">
      <c r="A964" s="13"/>
      <c r="B964" s="13"/>
      <c r="C964" s="13"/>
      <c r="D964" s="13"/>
      <c r="E964" s="14"/>
      <c r="F964" s="14"/>
      <c r="G964" s="14"/>
      <c r="H964" s="14"/>
    </row>
    <row r="965" spans="1:8" ht="62.25" customHeight="1" x14ac:dyDescent="0.25">
      <c r="A965" s="13"/>
      <c r="B965" s="13"/>
      <c r="C965" s="13"/>
      <c r="D965" s="13"/>
      <c r="E965" s="14"/>
      <c r="F965" s="14"/>
      <c r="G965" s="14"/>
      <c r="H965" s="14"/>
    </row>
    <row r="966" spans="1:8" ht="62.25" customHeight="1" x14ac:dyDescent="0.25">
      <c r="A966" s="13"/>
      <c r="B966" s="13"/>
      <c r="C966" s="13"/>
      <c r="D966" s="13"/>
      <c r="E966" s="14"/>
      <c r="F966" s="14"/>
      <c r="G966" s="14"/>
      <c r="H966" s="14"/>
    </row>
    <row r="967" spans="1:8" ht="62.25" customHeight="1" x14ac:dyDescent="0.25">
      <c r="A967" s="13"/>
      <c r="B967" s="13"/>
      <c r="C967" s="13"/>
      <c r="D967" s="13"/>
      <c r="E967" s="14"/>
      <c r="F967" s="14"/>
      <c r="G967" s="14"/>
      <c r="H967" s="14"/>
    </row>
    <row r="968" spans="1:8" ht="62.25" customHeight="1" x14ac:dyDescent="0.25">
      <c r="A968" s="13"/>
      <c r="B968" s="13"/>
      <c r="C968" s="13"/>
      <c r="D968" s="13"/>
      <c r="E968" s="14"/>
      <c r="F968" s="14"/>
      <c r="G968" s="14"/>
      <c r="H968" s="14"/>
    </row>
    <row r="969" spans="1:8" ht="62.25" customHeight="1" x14ac:dyDescent="0.25">
      <c r="A969" s="13"/>
      <c r="B969" s="13"/>
      <c r="C969" s="13"/>
      <c r="D969" s="13"/>
      <c r="E969" s="14"/>
      <c r="F969" s="14"/>
      <c r="G969" s="14"/>
      <c r="H969" s="14"/>
    </row>
    <row r="970" spans="1:8" ht="62.25" customHeight="1" x14ac:dyDescent="0.25">
      <c r="A970" s="13"/>
      <c r="B970" s="13"/>
      <c r="C970" s="13"/>
      <c r="D970" s="13"/>
      <c r="E970" s="14"/>
      <c r="F970" s="14"/>
      <c r="G970" s="14"/>
      <c r="H970" s="14"/>
    </row>
    <row r="971" spans="1:8" ht="62.25" customHeight="1" x14ac:dyDescent="0.25">
      <c r="A971" s="13"/>
      <c r="B971" s="13"/>
      <c r="C971" s="13"/>
      <c r="D971" s="13"/>
      <c r="E971" s="14"/>
      <c r="F971" s="14"/>
      <c r="G971" s="14"/>
      <c r="H971" s="14"/>
    </row>
    <row r="972" spans="1:8" ht="62.25" customHeight="1" x14ac:dyDescent="0.25">
      <c r="A972" s="13"/>
      <c r="B972" s="13"/>
      <c r="C972" s="13"/>
      <c r="D972" s="13"/>
      <c r="E972" s="14"/>
      <c r="F972" s="14"/>
      <c r="G972" s="14"/>
      <c r="H972" s="14"/>
    </row>
    <row r="973" spans="1:8" ht="62.25" customHeight="1" x14ac:dyDescent="0.25">
      <c r="A973" s="13"/>
      <c r="B973" s="13"/>
      <c r="C973" s="13"/>
      <c r="D973" s="13"/>
      <c r="E973" s="14"/>
      <c r="F973" s="14"/>
      <c r="G973" s="14"/>
      <c r="H973" s="14"/>
    </row>
    <row r="974" spans="1:8" ht="62.25" customHeight="1" x14ac:dyDescent="0.25">
      <c r="A974" s="13"/>
      <c r="B974" s="13"/>
      <c r="C974" s="13"/>
      <c r="D974" s="13"/>
      <c r="E974" s="14"/>
      <c r="F974" s="14"/>
      <c r="G974" s="14"/>
      <c r="H974" s="14"/>
    </row>
    <row r="975" spans="1:8" ht="62.25" customHeight="1" x14ac:dyDescent="0.25">
      <c r="A975" s="13"/>
      <c r="B975" s="13"/>
      <c r="C975" s="13"/>
      <c r="D975" s="13"/>
      <c r="E975" s="14"/>
      <c r="F975" s="14"/>
      <c r="G975" s="14"/>
      <c r="H975" s="14"/>
    </row>
    <row r="976" spans="1:8" ht="62.25" customHeight="1" x14ac:dyDescent="0.25">
      <c r="A976" s="13"/>
      <c r="B976" s="13"/>
      <c r="C976" s="13"/>
      <c r="D976" s="13"/>
      <c r="E976" s="14"/>
      <c r="F976" s="14"/>
      <c r="G976" s="14"/>
      <c r="H976" s="14"/>
    </row>
    <row r="977" spans="1:8" ht="62.25" customHeight="1" x14ac:dyDescent="0.25">
      <c r="A977" s="13"/>
      <c r="B977" s="13"/>
      <c r="C977" s="13"/>
      <c r="D977" s="13"/>
      <c r="E977" s="14"/>
      <c r="F977" s="14"/>
      <c r="G977" s="14"/>
      <c r="H977" s="14"/>
    </row>
    <row r="978" spans="1:8" ht="62.25" customHeight="1" x14ac:dyDescent="0.25">
      <c r="A978" s="13"/>
      <c r="B978" s="13"/>
      <c r="C978" s="13"/>
      <c r="D978" s="13"/>
      <c r="E978" s="14"/>
      <c r="F978" s="14"/>
      <c r="G978" s="14"/>
      <c r="H978" s="14"/>
    </row>
    <row r="979" spans="1:8" ht="62.25" customHeight="1" x14ac:dyDescent="0.25">
      <c r="A979" s="13"/>
      <c r="B979" s="13"/>
      <c r="C979" s="13"/>
      <c r="D979" s="13"/>
      <c r="E979" s="14"/>
      <c r="F979" s="14"/>
      <c r="G979" s="14"/>
      <c r="H979" s="14"/>
    </row>
    <row r="980" spans="1:8" ht="62.25" customHeight="1" x14ac:dyDescent="0.25">
      <c r="A980" s="13"/>
      <c r="B980" s="13"/>
      <c r="C980" s="13"/>
      <c r="D980" s="13"/>
      <c r="E980" s="14"/>
      <c r="F980" s="14"/>
      <c r="G980" s="14"/>
      <c r="H980" s="14"/>
    </row>
    <row r="981" spans="1:8" ht="62.25" customHeight="1" x14ac:dyDescent="0.25">
      <c r="A981" s="13"/>
      <c r="B981" s="13"/>
      <c r="C981" s="13"/>
      <c r="D981" s="13"/>
      <c r="E981" s="14"/>
      <c r="F981" s="14"/>
      <c r="G981" s="14"/>
      <c r="H981" s="14"/>
    </row>
    <row r="982" spans="1:8" ht="62.25" customHeight="1" x14ac:dyDescent="0.25">
      <c r="A982" s="13"/>
      <c r="B982" s="13"/>
      <c r="C982" s="13"/>
      <c r="D982" s="13"/>
      <c r="E982" s="14"/>
      <c r="F982" s="14"/>
      <c r="G982" s="14"/>
      <c r="H982" s="14"/>
    </row>
    <row r="983" spans="1:8" ht="62.25" customHeight="1" x14ac:dyDescent="0.25">
      <c r="A983" s="13"/>
      <c r="B983" s="13"/>
      <c r="C983" s="13"/>
      <c r="D983" s="13"/>
      <c r="E983" s="14"/>
      <c r="F983" s="14"/>
      <c r="G983" s="14"/>
      <c r="H983" s="14"/>
    </row>
    <row r="984" spans="1:8" ht="62.25" customHeight="1" x14ac:dyDescent="0.25">
      <c r="A984" s="13"/>
      <c r="B984" s="13"/>
      <c r="C984" s="13"/>
      <c r="D984" s="13"/>
      <c r="E984" s="14"/>
      <c r="F984" s="14"/>
      <c r="G984" s="14"/>
      <c r="H984" s="14"/>
    </row>
    <row r="985" spans="1:8" ht="62.25" customHeight="1" x14ac:dyDescent="0.25">
      <c r="A985" s="13"/>
      <c r="B985" s="13"/>
      <c r="C985" s="13"/>
      <c r="D985" s="13"/>
      <c r="E985" s="14"/>
      <c r="F985" s="14"/>
      <c r="G985" s="14"/>
      <c r="H985" s="14"/>
    </row>
    <row r="986" spans="1:8" ht="62.25" customHeight="1" x14ac:dyDescent="0.25">
      <c r="A986" s="13"/>
      <c r="B986" s="13"/>
      <c r="C986" s="13"/>
      <c r="D986" s="13"/>
      <c r="E986" s="14"/>
      <c r="F986" s="14"/>
      <c r="G986" s="14"/>
      <c r="H986" s="14"/>
    </row>
    <row r="987" spans="1:8" ht="62.25" customHeight="1" x14ac:dyDescent="0.25">
      <c r="A987" s="13"/>
      <c r="B987" s="13"/>
      <c r="C987" s="13"/>
      <c r="D987" s="13"/>
      <c r="E987" s="14"/>
      <c r="F987" s="14"/>
      <c r="G987" s="14"/>
      <c r="H987" s="14"/>
    </row>
    <row r="988" spans="1:8" ht="62.25" customHeight="1" x14ac:dyDescent="0.25">
      <c r="A988" s="13"/>
      <c r="B988" s="13"/>
      <c r="C988" s="13"/>
      <c r="D988" s="13"/>
      <c r="E988" s="14"/>
      <c r="F988" s="14"/>
      <c r="G988" s="14"/>
      <c r="H988" s="14"/>
    </row>
    <row r="989" spans="1:8" ht="62.25" customHeight="1" x14ac:dyDescent="0.25">
      <c r="A989" s="13"/>
      <c r="B989" s="13"/>
      <c r="C989" s="13"/>
      <c r="D989" s="13"/>
      <c r="E989" s="14"/>
      <c r="F989" s="14"/>
      <c r="G989" s="14"/>
      <c r="H989" s="14"/>
    </row>
    <row r="990" spans="1:8" ht="62.25" customHeight="1" x14ac:dyDescent="0.25">
      <c r="A990" s="13"/>
      <c r="B990" s="13"/>
      <c r="C990" s="13"/>
      <c r="D990" s="13"/>
      <c r="E990" s="14"/>
      <c r="F990" s="14"/>
      <c r="G990" s="14"/>
      <c r="H990" s="14"/>
    </row>
    <row r="991" spans="1:8" ht="62.25" customHeight="1" x14ac:dyDescent="0.25">
      <c r="A991" s="13"/>
      <c r="B991" s="13"/>
      <c r="C991" s="13"/>
      <c r="D991" s="13"/>
      <c r="E991" s="14"/>
      <c r="F991" s="14"/>
      <c r="G991" s="14"/>
      <c r="H991" s="14"/>
    </row>
    <row r="992" spans="1:8" ht="62.25" customHeight="1" x14ac:dyDescent="0.25">
      <c r="A992" s="13"/>
      <c r="B992" s="13"/>
      <c r="C992" s="13"/>
      <c r="D992" s="13"/>
      <c r="E992" s="14"/>
      <c r="F992" s="14"/>
      <c r="G992" s="14"/>
      <c r="H992" s="14"/>
    </row>
    <row r="993" spans="1:8" ht="62.25" customHeight="1" x14ac:dyDescent="0.25">
      <c r="A993" s="13"/>
      <c r="B993" s="13"/>
      <c r="C993" s="13"/>
      <c r="D993" s="13"/>
      <c r="E993" s="14"/>
      <c r="F993" s="14"/>
      <c r="G993" s="14"/>
      <c r="H993" s="14"/>
    </row>
    <row r="994" spans="1:8" ht="62.25" customHeight="1" x14ac:dyDescent="0.25">
      <c r="A994" s="13"/>
      <c r="B994" s="13"/>
      <c r="C994" s="13"/>
      <c r="D994" s="13"/>
      <c r="E994" s="14"/>
      <c r="F994" s="14"/>
      <c r="G994" s="14"/>
      <c r="H994" s="14"/>
    </row>
    <row r="995" spans="1:8" ht="62.25" customHeight="1" x14ac:dyDescent="0.25">
      <c r="A995" s="13"/>
      <c r="B995" s="13"/>
      <c r="C995" s="13"/>
      <c r="D995" s="13"/>
      <c r="E995" s="14"/>
      <c r="F995" s="14"/>
      <c r="G995" s="14"/>
      <c r="H995" s="14"/>
    </row>
    <row r="996" spans="1:8" ht="62.25" customHeight="1" x14ac:dyDescent="0.25">
      <c r="A996" s="13"/>
      <c r="B996" s="13"/>
      <c r="C996" s="13"/>
      <c r="D996" s="13"/>
      <c r="E996" s="14"/>
      <c r="F996" s="14"/>
      <c r="G996" s="14"/>
      <c r="H996" s="14"/>
    </row>
    <row r="997" spans="1:8" ht="62.25" customHeight="1" x14ac:dyDescent="0.25">
      <c r="A997" s="13"/>
      <c r="B997" s="13"/>
      <c r="C997" s="13"/>
      <c r="D997" s="13"/>
      <c r="E997" s="14"/>
      <c r="F997" s="14"/>
      <c r="G997" s="14"/>
      <c r="H997" s="14"/>
    </row>
    <row r="998" spans="1:8" ht="62.25" customHeight="1" x14ac:dyDescent="0.25">
      <c r="A998" s="13"/>
      <c r="B998" s="13"/>
      <c r="C998" s="13"/>
      <c r="D998" s="13"/>
      <c r="E998" s="14"/>
      <c r="F998" s="14"/>
      <c r="G998" s="14"/>
      <c r="H998" s="14"/>
    </row>
    <row r="999" spans="1:8" ht="62.25" customHeight="1" x14ac:dyDescent="0.25"/>
    <row r="1000" spans="1:8" ht="62.25" customHeight="1" x14ac:dyDescent="0.25"/>
    <row r="1001" spans="1:8" ht="62.25" customHeight="1" x14ac:dyDescent="0.25"/>
    <row r="1002" spans="1:8" ht="62.25" customHeight="1" x14ac:dyDescent="0.25"/>
    <row r="1003" spans="1:8" ht="62.25" customHeight="1" x14ac:dyDescent="0.25"/>
    <row r="1004" spans="1:8" ht="62.25" customHeight="1" x14ac:dyDescent="0.25"/>
    <row r="1005" spans="1:8" ht="62.25" customHeight="1" x14ac:dyDescent="0.25"/>
    <row r="1006" spans="1:8" ht="62.25" customHeight="1" x14ac:dyDescent="0.25"/>
    <row r="1007" spans="1:8" ht="62.25" customHeight="1" x14ac:dyDescent="0.25"/>
    <row r="1008" spans="1:8" ht="62.25" customHeight="1" x14ac:dyDescent="0.25"/>
    <row r="1009" ht="62.25" customHeight="1" x14ac:dyDescent="0.25"/>
    <row r="1010" ht="62.25" customHeight="1" x14ac:dyDescent="0.25"/>
    <row r="1011" ht="62.25" customHeight="1" x14ac:dyDescent="0.25"/>
    <row r="1012" ht="62.25" customHeight="1" x14ac:dyDescent="0.25"/>
    <row r="1013" ht="62.25" customHeight="1" x14ac:dyDescent="0.25"/>
    <row r="1014" ht="62.25" customHeight="1" x14ac:dyDescent="0.25"/>
    <row r="1015" ht="62.25" customHeight="1" x14ac:dyDescent="0.25"/>
    <row r="1016" ht="62.25" customHeight="1" x14ac:dyDescent="0.25"/>
    <row r="1017" ht="62.25" customHeight="1" x14ac:dyDescent="0.25"/>
    <row r="1018" ht="62.25" customHeight="1" x14ac:dyDescent="0.25"/>
    <row r="1019" ht="62.25" customHeight="1" x14ac:dyDescent="0.25"/>
    <row r="1020" ht="62.25" customHeight="1" x14ac:dyDescent="0.25"/>
    <row r="1021" ht="62.25" customHeight="1" x14ac:dyDescent="0.25"/>
  </sheetData>
  <mergeCells count="16">
    <mergeCell ref="A2:B2"/>
    <mergeCell ref="G2:H2"/>
    <mergeCell ref="A4:H4"/>
    <mergeCell ref="A5:H5"/>
    <mergeCell ref="A6:H6"/>
    <mergeCell ref="A65:H65"/>
    <mergeCell ref="A7:A8"/>
    <mergeCell ref="B7:B8"/>
    <mergeCell ref="C7:D7"/>
    <mergeCell ref="E7:H7"/>
    <mergeCell ref="A64:H64"/>
    <mergeCell ref="B44:D44"/>
    <mergeCell ref="B54:D54"/>
    <mergeCell ref="B55:D55"/>
    <mergeCell ref="B56:D56"/>
    <mergeCell ref="C63:D63"/>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967"/>
  <sheetViews>
    <sheetView view="pageBreakPreview" zoomScaleNormal="100" zoomScaleSheetLayoutView="100" workbookViewId="0">
      <selection activeCell="E11" sqref="E11"/>
    </sheetView>
  </sheetViews>
  <sheetFormatPr defaultColWidth="9.140625" defaultRowHeight="15" x14ac:dyDescent="0.25"/>
  <cols>
    <col min="1" max="1" width="5.7109375" style="3" customWidth="1"/>
    <col min="2" max="4" width="25.7109375" style="3" customWidth="1"/>
    <col min="5" max="8" width="15.7109375" style="22" customWidth="1"/>
    <col min="9" max="16384" width="9.140625" style="3"/>
  </cols>
  <sheetData>
    <row r="1" spans="1:8" ht="15.75" x14ac:dyDescent="0.25">
      <c r="A1" s="5"/>
      <c r="B1" s="13"/>
      <c r="C1" s="13"/>
      <c r="D1" s="13"/>
      <c r="E1" s="14"/>
      <c r="F1" s="14"/>
      <c r="G1" s="14"/>
      <c r="H1" s="14"/>
    </row>
    <row r="2" spans="1:8" ht="15.75" x14ac:dyDescent="0.25">
      <c r="A2" s="55" t="s">
        <v>31</v>
      </c>
      <c r="B2" s="55"/>
      <c r="C2" s="13"/>
      <c r="D2" s="13"/>
      <c r="E2" s="14"/>
      <c r="F2" s="14"/>
      <c r="G2" s="56" t="s">
        <v>24</v>
      </c>
      <c r="H2" s="56"/>
    </row>
    <row r="3" spans="1:8" ht="15.75" x14ac:dyDescent="0.25">
      <c r="A3" s="12"/>
      <c r="B3" s="13"/>
      <c r="C3" s="13"/>
      <c r="D3" s="13"/>
      <c r="E3" s="14"/>
      <c r="F3" s="14"/>
      <c r="G3" s="14"/>
      <c r="H3" s="14"/>
    </row>
    <row r="4" spans="1:8" ht="15.75" x14ac:dyDescent="0.25">
      <c r="A4" s="61" t="s">
        <v>35</v>
      </c>
      <c r="B4" s="61"/>
      <c r="C4" s="61"/>
      <c r="D4" s="61"/>
      <c r="E4" s="61"/>
      <c r="F4" s="61"/>
      <c r="G4" s="61"/>
      <c r="H4" s="61"/>
    </row>
    <row r="5" spans="1:8" ht="15.75" x14ac:dyDescent="0.25">
      <c r="A5" s="57" t="s">
        <v>22</v>
      </c>
      <c r="B5" s="57"/>
      <c r="C5" s="57"/>
      <c r="D5" s="57"/>
      <c r="E5" s="57"/>
      <c r="F5" s="57"/>
      <c r="G5" s="57"/>
      <c r="H5" s="57"/>
    </row>
    <row r="6" spans="1:8" ht="15.75" x14ac:dyDescent="0.25">
      <c r="A6" s="58" t="s">
        <v>6</v>
      </c>
      <c r="B6" s="58"/>
      <c r="C6" s="58"/>
      <c r="D6" s="58"/>
      <c r="E6" s="58"/>
      <c r="F6" s="58"/>
      <c r="G6" s="58"/>
      <c r="H6" s="58"/>
    </row>
    <row r="7" spans="1:8" ht="15.75" x14ac:dyDescent="0.25">
      <c r="A7" s="60" t="s">
        <v>2</v>
      </c>
      <c r="B7" s="60" t="s">
        <v>3</v>
      </c>
      <c r="C7" s="60" t="s">
        <v>4</v>
      </c>
      <c r="D7" s="60"/>
      <c r="E7" s="60" t="s">
        <v>228</v>
      </c>
      <c r="F7" s="60"/>
      <c r="G7" s="60"/>
      <c r="H7" s="60"/>
    </row>
    <row r="8" spans="1:8" ht="15.75" x14ac:dyDescent="0.25">
      <c r="A8" s="60"/>
      <c r="B8" s="60"/>
      <c r="C8" s="8" t="s">
        <v>7</v>
      </c>
      <c r="D8" s="8" t="s">
        <v>8</v>
      </c>
      <c r="E8" s="15" t="s">
        <v>5</v>
      </c>
      <c r="F8" s="15" t="s">
        <v>11</v>
      </c>
      <c r="G8" s="15" t="s">
        <v>12</v>
      </c>
      <c r="H8" s="15" t="s">
        <v>13</v>
      </c>
    </row>
    <row r="9" spans="1:8" ht="15.75" x14ac:dyDescent="0.25">
      <c r="A9" s="8">
        <v>1</v>
      </c>
      <c r="B9" s="38" t="s">
        <v>164</v>
      </c>
      <c r="C9" s="7"/>
      <c r="D9" s="7"/>
      <c r="E9" s="4"/>
      <c r="F9" s="4"/>
      <c r="G9" s="4"/>
      <c r="H9" s="4"/>
    </row>
    <row r="10" spans="1:8" ht="63" x14ac:dyDescent="0.25">
      <c r="A10" s="4" t="s">
        <v>209</v>
      </c>
      <c r="B10" s="7" t="s">
        <v>165</v>
      </c>
      <c r="C10" s="45" t="s">
        <v>166</v>
      </c>
      <c r="D10" s="45" t="s">
        <v>167</v>
      </c>
      <c r="E10" s="6">
        <f>'33.2. Đất ở tại nông thôn'!E10*0.8</f>
        <v>1120000</v>
      </c>
      <c r="F10" s="18">
        <f t="shared" ref="F10:F29" si="0">E10*0.6</f>
        <v>672000</v>
      </c>
      <c r="G10" s="18">
        <f t="shared" ref="G10:G29" si="1">E10*0.4</f>
        <v>448000</v>
      </c>
      <c r="H10" s="18"/>
    </row>
    <row r="11" spans="1:8" ht="63" x14ac:dyDescent="0.25">
      <c r="A11" s="4" t="s">
        <v>212</v>
      </c>
      <c r="B11" s="7" t="s">
        <v>168</v>
      </c>
      <c r="C11" s="45" t="s">
        <v>167</v>
      </c>
      <c r="D11" s="7" t="s">
        <v>169</v>
      </c>
      <c r="E11" s="6">
        <f>'33.2. Đất ở tại nông thôn'!E11*0.8</f>
        <v>1680000</v>
      </c>
      <c r="F11" s="18">
        <f t="shared" si="0"/>
        <v>1008000</v>
      </c>
      <c r="G11" s="18">
        <f t="shared" si="1"/>
        <v>672000</v>
      </c>
      <c r="H11" s="18">
        <f t="shared" ref="H11:H25" si="2">E11*0.2</f>
        <v>336000</v>
      </c>
    </row>
    <row r="12" spans="1:8" ht="31.5" x14ac:dyDescent="0.25">
      <c r="A12" s="4" t="s">
        <v>211</v>
      </c>
      <c r="B12" s="7" t="s">
        <v>170</v>
      </c>
      <c r="C12" s="7" t="s">
        <v>169</v>
      </c>
      <c r="D12" s="45" t="s">
        <v>171</v>
      </c>
      <c r="E12" s="6">
        <f>'33.2. Đất ở tại nông thôn'!E12*0.8</f>
        <v>1440000</v>
      </c>
      <c r="F12" s="18">
        <f t="shared" si="0"/>
        <v>864000</v>
      </c>
      <c r="G12" s="18">
        <f t="shared" si="1"/>
        <v>576000</v>
      </c>
      <c r="H12" s="18"/>
    </row>
    <row r="13" spans="1:8" ht="31.5" x14ac:dyDescent="0.25">
      <c r="A13" s="4" t="s">
        <v>214</v>
      </c>
      <c r="B13" s="7" t="s">
        <v>172</v>
      </c>
      <c r="C13" s="45" t="s">
        <v>171</v>
      </c>
      <c r="D13" s="7" t="s">
        <v>173</v>
      </c>
      <c r="E13" s="6">
        <f>'33.2. Đất ở tại nông thôn'!E13*0.8</f>
        <v>2080000</v>
      </c>
      <c r="F13" s="18">
        <f t="shared" si="0"/>
        <v>1248000</v>
      </c>
      <c r="G13" s="18">
        <f t="shared" si="1"/>
        <v>832000</v>
      </c>
      <c r="H13" s="18">
        <f t="shared" si="2"/>
        <v>416000</v>
      </c>
    </row>
    <row r="14" spans="1:8" ht="94.5" x14ac:dyDescent="0.25">
      <c r="A14" s="4" t="s">
        <v>213</v>
      </c>
      <c r="B14" s="7" t="s">
        <v>174</v>
      </c>
      <c r="C14" s="7" t="s">
        <v>173</v>
      </c>
      <c r="D14" s="7" t="s">
        <v>175</v>
      </c>
      <c r="E14" s="6">
        <f>'33.2. Đất ở tại nông thôn'!E14*0.8</f>
        <v>2160000</v>
      </c>
      <c r="F14" s="18">
        <f t="shared" si="0"/>
        <v>1296000</v>
      </c>
      <c r="G14" s="18">
        <f t="shared" si="1"/>
        <v>864000</v>
      </c>
      <c r="H14" s="18">
        <f t="shared" si="2"/>
        <v>432000</v>
      </c>
    </row>
    <row r="15" spans="1:8" ht="31.5" x14ac:dyDescent="0.25">
      <c r="A15" s="8">
        <v>2</v>
      </c>
      <c r="B15" s="38" t="s">
        <v>50</v>
      </c>
      <c r="C15" s="7"/>
      <c r="D15" s="7"/>
      <c r="E15" s="6"/>
      <c r="F15" s="18"/>
      <c r="G15" s="18"/>
      <c r="H15" s="18"/>
    </row>
    <row r="16" spans="1:8" ht="31.5" x14ac:dyDescent="0.25">
      <c r="A16" s="4" t="s">
        <v>215</v>
      </c>
      <c r="B16" s="7" t="s">
        <v>176</v>
      </c>
      <c r="C16" s="7" t="s">
        <v>177</v>
      </c>
      <c r="D16" s="7" t="s">
        <v>178</v>
      </c>
      <c r="E16" s="6">
        <f>'33.2. Đất ở tại nông thôn'!E16*0.8</f>
        <v>1360000</v>
      </c>
      <c r="F16" s="18">
        <f t="shared" si="0"/>
        <v>816000</v>
      </c>
      <c r="G16" s="18">
        <f t="shared" si="1"/>
        <v>544000</v>
      </c>
      <c r="H16" s="18">
        <f t="shared" si="2"/>
        <v>272000</v>
      </c>
    </row>
    <row r="17" spans="1:8" ht="31.5" x14ac:dyDescent="0.25">
      <c r="A17" s="4" t="s">
        <v>210</v>
      </c>
      <c r="B17" s="7" t="s">
        <v>179</v>
      </c>
      <c r="C17" s="7" t="s">
        <v>178</v>
      </c>
      <c r="D17" s="45" t="s">
        <v>180</v>
      </c>
      <c r="E17" s="6">
        <f>'33.2. Đất ở tại nông thôn'!E17*0.8</f>
        <v>1040000</v>
      </c>
      <c r="F17" s="18">
        <f t="shared" si="0"/>
        <v>624000</v>
      </c>
      <c r="G17" s="18">
        <f t="shared" si="1"/>
        <v>416000</v>
      </c>
      <c r="H17" s="18">
        <f t="shared" si="2"/>
        <v>208000</v>
      </c>
    </row>
    <row r="18" spans="1:8" ht="47.25" x14ac:dyDescent="0.25">
      <c r="A18" s="4" t="s">
        <v>216</v>
      </c>
      <c r="B18" s="7" t="s">
        <v>181</v>
      </c>
      <c r="C18" s="45" t="s">
        <v>180</v>
      </c>
      <c r="D18" s="7" t="s">
        <v>182</v>
      </c>
      <c r="E18" s="6">
        <f>'33.2. Đất ở tại nông thôn'!E18*0.8</f>
        <v>960000</v>
      </c>
      <c r="F18" s="18">
        <f t="shared" si="0"/>
        <v>576000</v>
      </c>
      <c r="G18" s="18">
        <f t="shared" si="1"/>
        <v>384000</v>
      </c>
      <c r="H18" s="18">
        <f t="shared" si="2"/>
        <v>192000</v>
      </c>
    </row>
    <row r="19" spans="1:8" ht="47.25" x14ac:dyDescent="0.25">
      <c r="A19" s="4">
        <v>3</v>
      </c>
      <c r="B19" s="7" t="s">
        <v>184</v>
      </c>
      <c r="C19" s="7" t="s">
        <v>185</v>
      </c>
      <c r="D19" s="7" t="s">
        <v>186</v>
      </c>
      <c r="E19" s="6">
        <f>'33.2. Đất ở tại nông thôn'!E19*0.8</f>
        <v>224000</v>
      </c>
      <c r="F19" s="18"/>
      <c r="G19" s="18"/>
      <c r="H19" s="18"/>
    </row>
    <row r="20" spans="1:8" ht="63" x14ac:dyDescent="0.25">
      <c r="A20" s="4">
        <v>4</v>
      </c>
      <c r="B20" s="7" t="s">
        <v>187</v>
      </c>
      <c r="C20" s="7" t="s">
        <v>188</v>
      </c>
      <c r="D20" s="7" t="s">
        <v>189</v>
      </c>
      <c r="E20" s="6">
        <f>'33.2. Đất ở tại nông thôn'!E20*0.8</f>
        <v>696000</v>
      </c>
      <c r="F20" s="18">
        <f t="shared" si="0"/>
        <v>417600</v>
      </c>
      <c r="G20" s="18">
        <f t="shared" si="1"/>
        <v>278400</v>
      </c>
      <c r="H20" s="18"/>
    </row>
    <row r="21" spans="1:8" ht="15.75" x14ac:dyDescent="0.25">
      <c r="A21" s="8">
        <v>5</v>
      </c>
      <c r="B21" s="38" t="s">
        <v>40</v>
      </c>
      <c r="C21" s="7"/>
      <c r="D21" s="7"/>
      <c r="E21" s="6"/>
      <c r="F21" s="18"/>
      <c r="G21" s="18"/>
      <c r="H21" s="18"/>
    </row>
    <row r="22" spans="1:8" ht="15.75" x14ac:dyDescent="0.25">
      <c r="A22" s="4" t="s">
        <v>217</v>
      </c>
      <c r="B22" s="7" t="s">
        <v>190</v>
      </c>
      <c r="C22" s="7" t="s">
        <v>191</v>
      </c>
      <c r="D22" s="7" t="s">
        <v>192</v>
      </c>
      <c r="E22" s="6">
        <f>'33.2. Đất ở tại nông thôn'!E22*0.8</f>
        <v>336000</v>
      </c>
      <c r="F22" s="18"/>
      <c r="G22" s="18"/>
      <c r="H22" s="18"/>
    </row>
    <row r="23" spans="1:8" ht="15.75" x14ac:dyDescent="0.25">
      <c r="A23" s="4" t="s">
        <v>218</v>
      </c>
      <c r="B23" s="7" t="s">
        <v>190</v>
      </c>
      <c r="C23" s="7" t="s">
        <v>183</v>
      </c>
      <c r="D23" s="7" t="s">
        <v>193</v>
      </c>
      <c r="E23" s="6">
        <f>'33.2. Đất ở tại nông thôn'!E23*0.8</f>
        <v>336000</v>
      </c>
      <c r="F23" s="18"/>
      <c r="G23" s="18"/>
      <c r="H23" s="18"/>
    </row>
    <row r="24" spans="1:8" ht="31.5" x14ac:dyDescent="0.25">
      <c r="A24" s="4" t="s">
        <v>219</v>
      </c>
      <c r="B24" s="7" t="s">
        <v>190</v>
      </c>
      <c r="C24" s="7" t="s">
        <v>194</v>
      </c>
      <c r="D24" s="7" t="s">
        <v>195</v>
      </c>
      <c r="E24" s="6">
        <f>'33.2. Đất ở tại nông thôn'!E24*0.8</f>
        <v>336000</v>
      </c>
      <c r="F24" s="18"/>
      <c r="G24" s="18"/>
      <c r="H24" s="18"/>
    </row>
    <row r="25" spans="1:8" ht="15.75" x14ac:dyDescent="0.25">
      <c r="A25" s="4">
        <v>6</v>
      </c>
      <c r="B25" s="66" t="s">
        <v>196</v>
      </c>
      <c r="C25" s="66"/>
      <c r="D25" s="66"/>
      <c r="E25" s="6">
        <f>'33.2. Đất ở tại nông thôn'!E25*0.8</f>
        <v>1120000</v>
      </c>
      <c r="F25" s="18">
        <f t="shared" si="0"/>
        <v>672000</v>
      </c>
      <c r="G25" s="18">
        <f t="shared" si="1"/>
        <v>448000</v>
      </c>
      <c r="H25" s="18">
        <f t="shared" si="2"/>
        <v>224000</v>
      </c>
    </row>
    <row r="26" spans="1:8" ht="31.5" x14ac:dyDescent="0.25">
      <c r="A26" s="4">
        <v>7</v>
      </c>
      <c r="B26" s="4" t="s">
        <v>197</v>
      </c>
      <c r="C26" s="7" t="s">
        <v>183</v>
      </c>
      <c r="D26" s="45" t="s">
        <v>198</v>
      </c>
      <c r="E26" s="6">
        <f>'33.2. Đất ở tại nông thôn'!E26*0.8</f>
        <v>720000</v>
      </c>
      <c r="F26" s="18">
        <f t="shared" si="0"/>
        <v>432000</v>
      </c>
      <c r="G26" s="18">
        <f t="shared" si="1"/>
        <v>288000</v>
      </c>
      <c r="H26" s="18"/>
    </row>
    <row r="27" spans="1:8" ht="31.5" x14ac:dyDescent="0.25">
      <c r="A27" s="4">
        <v>8</v>
      </c>
      <c r="B27" s="4" t="s">
        <v>199</v>
      </c>
      <c r="C27" s="45" t="s">
        <v>198</v>
      </c>
      <c r="D27" s="7" t="s">
        <v>200</v>
      </c>
      <c r="E27" s="6">
        <f>'33.2. Đất ở tại nông thôn'!E27*0.8</f>
        <v>592000</v>
      </c>
      <c r="F27" s="18">
        <f t="shared" si="0"/>
        <v>355200</v>
      </c>
      <c r="G27" s="18">
        <f t="shared" si="1"/>
        <v>236800</v>
      </c>
      <c r="H27" s="18"/>
    </row>
    <row r="28" spans="1:8" ht="31.5" x14ac:dyDescent="0.25">
      <c r="A28" s="4">
        <v>9</v>
      </c>
      <c r="B28" s="49" t="s">
        <v>201</v>
      </c>
      <c r="C28" s="45" t="s">
        <v>202</v>
      </c>
      <c r="D28" s="45" t="s">
        <v>203</v>
      </c>
      <c r="E28" s="6">
        <f>'33.2. Đất ở tại nông thôn'!E28*0.8</f>
        <v>336000</v>
      </c>
      <c r="F28" s="18">
        <f t="shared" si="0"/>
        <v>201600</v>
      </c>
      <c r="G28" s="18">
        <f t="shared" si="1"/>
        <v>134400</v>
      </c>
      <c r="H28" s="18">
        <f t="shared" ref="H28:H29" si="3">E28*0.2</f>
        <v>67200</v>
      </c>
    </row>
    <row r="29" spans="1:8" ht="31.5" x14ac:dyDescent="0.25">
      <c r="A29" s="4">
        <v>10</v>
      </c>
      <c r="B29" s="48" t="s">
        <v>204</v>
      </c>
      <c r="C29" s="48" t="s">
        <v>205</v>
      </c>
      <c r="D29" s="48" t="s">
        <v>206</v>
      </c>
      <c r="E29" s="6">
        <f>'33.2. Đất ở tại nông thôn'!E29*0.8</f>
        <v>1600000</v>
      </c>
      <c r="F29" s="18">
        <f t="shared" si="0"/>
        <v>960000</v>
      </c>
      <c r="G29" s="18">
        <f t="shared" si="1"/>
        <v>640000</v>
      </c>
      <c r="H29" s="18">
        <f t="shared" si="3"/>
        <v>320000</v>
      </c>
    </row>
    <row r="30" spans="1:8" ht="15.75" x14ac:dyDescent="0.25">
      <c r="A30" s="59" t="s">
        <v>25</v>
      </c>
      <c r="B30" s="59"/>
      <c r="C30" s="59"/>
      <c r="D30" s="59"/>
      <c r="E30" s="59"/>
      <c r="F30" s="59"/>
      <c r="G30" s="59"/>
      <c r="H30" s="59"/>
    </row>
    <row r="31" spans="1:8" ht="15.75" x14ac:dyDescent="0.25">
      <c r="A31" s="63" t="s">
        <v>10</v>
      </c>
      <c r="B31" s="63"/>
      <c r="C31" s="63"/>
      <c r="D31" s="63"/>
      <c r="E31" s="63"/>
      <c r="F31" s="63"/>
      <c r="G31" s="63"/>
      <c r="H31" s="63"/>
    </row>
    <row r="32" spans="1:8" ht="31.5" x14ac:dyDescent="0.25">
      <c r="A32" s="4">
        <v>1</v>
      </c>
      <c r="B32" s="50" t="s">
        <v>220</v>
      </c>
      <c r="C32" s="21"/>
      <c r="D32" s="21"/>
      <c r="E32" s="6">
        <f>+'33.2. Đất ở tại nông thôn'!E32*0.8</f>
        <v>176000</v>
      </c>
      <c r="F32" s="18"/>
      <c r="G32" s="18"/>
      <c r="H32" s="18"/>
    </row>
    <row r="33" spans="1:8" ht="62.25" customHeight="1" x14ac:dyDescent="0.25">
      <c r="A33" s="13"/>
      <c r="B33" s="13"/>
      <c r="C33" s="13" t="s">
        <v>207</v>
      </c>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row r="960" spans="1:8" ht="62.25" customHeight="1" x14ac:dyDescent="0.25">
      <c r="A960" s="13"/>
      <c r="B960" s="13"/>
      <c r="C960" s="13"/>
      <c r="D960" s="13"/>
      <c r="E960" s="14"/>
      <c r="F960" s="14"/>
      <c r="G960" s="14"/>
      <c r="H960" s="14"/>
    </row>
    <row r="961" spans="1:8" ht="62.25" customHeight="1" x14ac:dyDescent="0.25">
      <c r="A961" s="13"/>
      <c r="B961" s="13"/>
      <c r="C961" s="13"/>
      <c r="D961" s="13"/>
      <c r="E961" s="14"/>
      <c r="F961" s="14"/>
      <c r="G961" s="14"/>
      <c r="H961" s="14"/>
    </row>
    <row r="962" spans="1:8" ht="62.25" customHeight="1" x14ac:dyDescent="0.25">
      <c r="A962" s="13"/>
      <c r="B962" s="13"/>
      <c r="C962" s="13"/>
      <c r="D962" s="13"/>
      <c r="E962" s="14"/>
      <c r="F962" s="14"/>
      <c r="G962" s="14"/>
      <c r="H962" s="14"/>
    </row>
    <row r="963" spans="1:8" ht="62.25" customHeight="1" x14ac:dyDescent="0.25">
      <c r="A963" s="13"/>
      <c r="B963" s="13"/>
      <c r="C963" s="13"/>
      <c r="D963" s="13"/>
      <c r="E963" s="14"/>
      <c r="F963" s="14"/>
      <c r="G963" s="14"/>
      <c r="H963" s="14"/>
    </row>
    <row r="964" spans="1:8" ht="62.25" customHeight="1" x14ac:dyDescent="0.25">
      <c r="A964" s="13"/>
      <c r="B964" s="13"/>
      <c r="C964" s="13"/>
      <c r="D964" s="13"/>
      <c r="E964" s="14"/>
      <c r="F964" s="14"/>
      <c r="G964" s="14"/>
      <c r="H964" s="14"/>
    </row>
    <row r="965" spans="1:8" ht="62.25" customHeight="1" x14ac:dyDescent="0.25">
      <c r="A965" s="13"/>
      <c r="B965" s="13"/>
      <c r="C965" s="13"/>
      <c r="D965" s="13"/>
      <c r="E965" s="14"/>
      <c r="F965" s="14"/>
      <c r="G965" s="14"/>
      <c r="H965" s="14"/>
    </row>
    <row r="966" spans="1:8" ht="62.25" customHeight="1" x14ac:dyDescent="0.25">
      <c r="A966" s="13"/>
      <c r="B966" s="13"/>
      <c r="C966" s="13"/>
      <c r="D966" s="13"/>
      <c r="E966" s="14"/>
      <c r="F966" s="14"/>
      <c r="G966" s="14"/>
      <c r="H966" s="14"/>
    </row>
    <row r="967" spans="1:8" ht="62.25" customHeight="1" x14ac:dyDescent="0.25">
      <c r="A967" s="13"/>
      <c r="B967" s="13"/>
      <c r="C967" s="13"/>
      <c r="D967" s="13"/>
      <c r="E967" s="14"/>
      <c r="F967" s="14"/>
      <c r="G967" s="14"/>
      <c r="H967" s="14"/>
    </row>
  </sheetData>
  <mergeCells count="12">
    <mergeCell ref="A2:B2"/>
    <mergeCell ref="G2:H2"/>
    <mergeCell ref="A4:H4"/>
    <mergeCell ref="A5:H5"/>
    <mergeCell ref="A6:H6"/>
    <mergeCell ref="A31:H31"/>
    <mergeCell ref="A7:A8"/>
    <mergeCell ref="B7:B8"/>
    <mergeCell ref="C7:D7"/>
    <mergeCell ref="E7:H7"/>
    <mergeCell ref="A30:H30"/>
    <mergeCell ref="B25:D25"/>
  </mergeCells>
  <printOptions horizontalCentered="1"/>
  <pageMargins left="0.2" right="0.2" top="0.5" bottom="0.5" header="0.2" footer="0.2"/>
  <pageSetup paperSize="9" scale="90"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17190-E2D9-47F0-8936-9BAB98862C37}">
  <dimension ref="A1:H1021"/>
  <sheetViews>
    <sheetView view="pageBreakPreview" zoomScaleNormal="100" zoomScaleSheetLayoutView="100" workbookViewId="0">
      <selection activeCell="E16" sqref="E16"/>
    </sheetView>
  </sheetViews>
  <sheetFormatPr defaultColWidth="9.140625" defaultRowHeight="15" x14ac:dyDescent="0.25"/>
  <cols>
    <col min="1" max="1" width="5.7109375" style="3" customWidth="1"/>
    <col min="2" max="4" width="25.7109375" style="3" customWidth="1"/>
    <col min="5" max="8" width="15.7109375" style="22" customWidth="1"/>
    <col min="9" max="16384" width="9.140625" style="3"/>
  </cols>
  <sheetData>
    <row r="1" spans="1:8" ht="15.75" x14ac:dyDescent="0.25">
      <c r="A1" s="12"/>
      <c r="B1" s="13"/>
      <c r="C1" s="13"/>
      <c r="D1" s="13"/>
      <c r="E1" s="14"/>
      <c r="F1" s="14"/>
      <c r="G1" s="14"/>
      <c r="H1" s="14"/>
    </row>
    <row r="2" spans="1:8" ht="15.75" x14ac:dyDescent="0.25">
      <c r="A2" s="55" t="s">
        <v>31</v>
      </c>
      <c r="B2" s="55"/>
      <c r="C2" s="13"/>
      <c r="D2" s="13"/>
      <c r="E2" s="14"/>
      <c r="F2" s="14"/>
      <c r="G2" s="56" t="s">
        <v>20</v>
      </c>
      <c r="H2" s="56"/>
    </row>
    <row r="3" spans="1:8" ht="15.75" x14ac:dyDescent="0.25">
      <c r="A3" s="12"/>
      <c r="B3" s="13"/>
      <c r="C3" s="13"/>
      <c r="D3" s="13"/>
      <c r="E3" s="14"/>
      <c r="F3" s="14"/>
      <c r="G3" s="14"/>
      <c r="H3" s="14"/>
    </row>
    <row r="4" spans="1:8" ht="15.75" x14ac:dyDescent="0.25">
      <c r="A4" s="61" t="s">
        <v>227</v>
      </c>
      <c r="B4" s="61"/>
      <c r="C4" s="61"/>
      <c r="D4" s="61"/>
      <c r="E4" s="61"/>
      <c r="F4" s="61"/>
      <c r="G4" s="61"/>
      <c r="H4" s="61"/>
    </row>
    <row r="5" spans="1:8" ht="15.75" x14ac:dyDescent="0.25">
      <c r="A5" s="57" t="s">
        <v>22</v>
      </c>
      <c r="B5" s="57"/>
      <c r="C5" s="57"/>
      <c r="D5" s="57"/>
      <c r="E5" s="57"/>
      <c r="F5" s="57"/>
      <c r="G5" s="57"/>
      <c r="H5" s="57"/>
    </row>
    <row r="6" spans="1:8" ht="15.75" x14ac:dyDescent="0.25">
      <c r="A6" s="58" t="s">
        <v>6</v>
      </c>
      <c r="B6" s="58"/>
      <c r="C6" s="58"/>
      <c r="D6" s="58"/>
      <c r="E6" s="58"/>
      <c r="F6" s="58"/>
      <c r="G6" s="58"/>
      <c r="H6" s="58"/>
    </row>
    <row r="7" spans="1:8" ht="15" customHeight="1" x14ac:dyDescent="0.25">
      <c r="A7" s="60" t="s">
        <v>2</v>
      </c>
      <c r="B7" s="60" t="s">
        <v>3</v>
      </c>
      <c r="C7" s="60" t="s">
        <v>4</v>
      </c>
      <c r="D7" s="60"/>
      <c r="E7" s="60" t="s">
        <v>225</v>
      </c>
      <c r="F7" s="60"/>
      <c r="G7" s="60"/>
      <c r="H7" s="60"/>
    </row>
    <row r="8" spans="1:8" ht="15.75" x14ac:dyDescent="0.25">
      <c r="A8" s="60"/>
      <c r="B8" s="60"/>
      <c r="C8" s="8" t="s">
        <v>7</v>
      </c>
      <c r="D8" s="8" t="s">
        <v>8</v>
      </c>
      <c r="E8" s="15" t="s">
        <v>5</v>
      </c>
      <c r="F8" s="15" t="s">
        <v>11</v>
      </c>
      <c r="G8" s="15" t="s">
        <v>12</v>
      </c>
      <c r="H8" s="15" t="s">
        <v>13</v>
      </c>
    </row>
    <row r="9" spans="1:8" s="17" customFormat="1" ht="15.75" x14ac:dyDescent="0.25">
      <c r="A9" s="16" t="s">
        <v>1</v>
      </c>
      <c r="B9" s="38" t="s">
        <v>37</v>
      </c>
      <c r="C9" s="38"/>
      <c r="D9" s="39"/>
      <c r="E9" s="16"/>
      <c r="F9" s="16"/>
      <c r="G9" s="16"/>
      <c r="H9" s="16"/>
    </row>
    <row r="10" spans="1:8" ht="47.25" x14ac:dyDescent="0.25">
      <c r="A10" s="4">
        <v>1</v>
      </c>
      <c r="B10" s="7" t="s">
        <v>0</v>
      </c>
      <c r="C10" s="7" t="s">
        <v>41</v>
      </c>
      <c r="D10" s="7" t="s">
        <v>42</v>
      </c>
      <c r="E10" s="6">
        <f>'33.1. Đất ở tại đô thị '!E10*0.7</f>
        <v>8610000</v>
      </c>
      <c r="F10" s="18">
        <f>E10*0.6</f>
        <v>5166000</v>
      </c>
      <c r="G10" s="18">
        <f>E10*0.4</f>
        <v>3444000</v>
      </c>
      <c r="H10" s="18">
        <f>E10*0.2</f>
        <v>1722000</v>
      </c>
    </row>
    <row r="11" spans="1:8" ht="47.25" x14ac:dyDescent="0.25">
      <c r="A11" s="4">
        <v>2</v>
      </c>
      <c r="B11" s="7" t="s">
        <v>0</v>
      </c>
      <c r="C11" s="7" t="s">
        <v>42</v>
      </c>
      <c r="D11" s="7" t="s">
        <v>43</v>
      </c>
      <c r="E11" s="6">
        <f>'33.1. Đất ở tại đô thị '!E11*0.7</f>
        <v>6650000</v>
      </c>
      <c r="F11" s="18">
        <f t="shared" ref="F11:F51" si="0">E11*0.6</f>
        <v>3990000</v>
      </c>
      <c r="G11" s="18">
        <f t="shared" ref="G11:G51" si="1">E11*0.4</f>
        <v>2660000</v>
      </c>
      <c r="H11" s="18">
        <f t="shared" ref="H11:H31" si="2">E11*0.2</f>
        <v>1330000</v>
      </c>
    </row>
    <row r="12" spans="1:8" ht="47.25" x14ac:dyDescent="0.25">
      <c r="A12" s="4">
        <v>3</v>
      </c>
      <c r="B12" s="7" t="s">
        <v>44</v>
      </c>
      <c r="C12" s="7" t="s">
        <v>45</v>
      </c>
      <c r="D12" s="7" t="s">
        <v>46</v>
      </c>
      <c r="E12" s="6">
        <f>'33.1. Đất ở tại đô thị '!E12*0.7</f>
        <v>6300000</v>
      </c>
      <c r="F12" s="18">
        <f t="shared" si="0"/>
        <v>3780000</v>
      </c>
      <c r="G12" s="18">
        <f t="shared" si="1"/>
        <v>2520000</v>
      </c>
      <c r="H12" s="18">
        <f t="shared" si="2"/>
        <v>1260000</v>
      </c>
    </row>
    <row r="13" spans="1:8" ht="31.5" x14ac:dyDescent="0.25">
      <c r="A13" s="4">
        <v>4</v>
      </c>
      <c r="B13" s="7" t="s">
        <v>47</v>
      </c>
      <c r="C13" s="7" t="s">
        <v>48</v>
      </c>
      <c r="D13" s="7" t="s">
        <v>49</v>
      </c>
      <c r="E13" s="6">
        <f>'33.1. Đất ở tại đô thị '!E13*0.7</f>
        <v>8189999.9999999991</v>
      </c>
      <c r="F13" s="18">
        <f t="shared" si="0"/>
        <v>4913999.9999999991</v>
      </c>
      <c r="G13" s="18">
        <f t="shared" si="1"/>
        <v>3276000</v>
      </c>
      <c r="H13" s="18">
        <f t="shared" si="2"/>
        <v>1638000</v>
      </c>
    </row>
    <row r="14" spans="1:8" ht="31.5" x14ac:dyDescent="0.25">
      <c r="A14" s="4">
        <v>5</v>
      </c>
      <c r="B14" s="7" t="s">
        <v>50</v>
      </c>
      <c r="C14" s="7" t="s">
        <v>51</v>
      </c>
      <c r="D14" s="7" t="s">
        <v>49</v>
      </c>
      <c r="E14" s="6">
        <f>'33.1. Đất ở tại đô thị '!E14*0.7</f>
        <v>7909999.9999999991</v>
      </c>
      <c r="F14" s="18">
        <f t="shared" si="0"/>
        <v>4745999.9999999991</v>
      </c>
      <c r="G14" s="18">
        <f t="shared" si="1"/>
        <v>3164000</v>
      </c>
      <c r="H14" s="18">
        <f t="shared" si="2"/>
        <v>1582000</v>
      </c>
    </row>
    <row r="15" spans="1:8" ht="15.75" x14ac:dyDescent="0.25">
      <c r="A15" s="4">
        <v>6</v>
      </c>
      <c r="B15" s="7" t="s">
        <v>52</v>
      </c>
      <c r="C15" s="7" t="s">
        <v>41</v>
      </c>
      <c r="D15" s="7" t="s">
        <v>53</v>
      </c>
      <c r="E15" s="6">
        <f>'33.1. Đất ở tại đô thị '!E15*0.7</f>
        <v>8820000</v>
      </c>
      <c r="F15" s="18">
        <f t="shared" si="0"/>
        <v>5292000</v>
      </c>
      <c r="G15" s="18">
        <f t="shared" si="1"/>
        <v>3528000</v>
      </c>
      <c r="H15" s="18">
        <f t="shared" si="2"/>
        <v>1764000</v>
      </c>
    </row>
    <row r="16" spans="1:8" ht="47.25" x14ac:dyDescent="0.25">
      <c r="A16" s="4">
        <v>7</v>
      </c>
      <c r="B16" s="7" t="s">
        <v>52</v>
      </c>
      <c r="C16" s="7" t="s">
        <v>53</v>
      </c>
      <c r="D16" s="7" t="s">
        <v>54</v>
      </c>
      <c r="E16" s="6">
        <f>'33.1. Đất ở tại đô thị '!E16*0.7</f>
        <v>7280000</v>
      </c>
      <c r="F16" s="18">
        <f t="shared" si="0"/>
        <v>4368000</v>
      </c>
      <c r="G16" s="18">
        <f t="shared" si="1"/>
        <v>2912000</v>
      </c>
      <c r="H16" s="18">
        <f t="shared" si="2"/>
        <v>1456000</v>
      </c>
    </row>
    <row r="17" spans="1:8" ht="47.25" x14ac:dyDescent="0.25">
      <c r="A17" s="4">
        <v>8</v>
      </c>
      <c r="B17" s="45" t="s">
        <v>52</v>
      </c>
      <c r="C17" s="45" t="s">
        <v>54</v>
      </c>
      <c r="D17" s="45" t="s">
        <v>55</v>
      </c>
      <c r="E17" s="6">
        <f>'33.1. Đất ở tại đô thị '!E17*0.7</f>
        <v>5390000</v>
      </c>
      <c r="F17" s="18">
        <f t="shared" si="0"/>
        <v>3234000</v>
      </c>
      <c r="G17" s="18">
        <f t="shared" si="1"/>
        <v>2156000</v>
      </c>
      <c r="H17" s="18">
        <f t="shared" si="2"/>
        <v>1078000</v>
      </c>
    </row>
    <row r="18" spans="1:8" ht="47.25" x14ac:dyDescent="0.25">
      <c r="A18" s="4">
        <v>9</v>
      </c>
      <c r="B18" s="7" t="s">
        <v>52</v>
      </c>
      <c r="C18" s="7" t="s">
        <v>56</v>
      </c>
      <c r="D18" s="45" t="s">
        <v>57</v>
      </c>
      <c r="E18" s="6">
        <f>'33.1. Đất ở tại đô thị '!E18*0.7</f>
        <v>6790000</v>
      </c>
      <c r="F18" s="18">
        <f t="shared" si="0"/>
        <v>4074000</v>
      </c>
      <c r="G18" s="18">
        <f t="shared" si="1"/>
        <v>2716000</v>
      </c>
      <c r="H18" s="18">
        <f t="shared" si="2"/>
        <v>1358000</v>
      </c>
    </row>
    <row r="19" spans="1:8" ht="47.25" x14ac:dyDescent="0.25">
      <c r="A19" s="4">
        <v>10</v>
      </c>
      <c r="B19" s="7" t="s">
        <v>52</v>
      </c>
      <c r="C19" s="7" t="s">
        <v>58</v>
      </c>
      <c r="D19" s="7" t="s">
        <v>59</v>
      </c>
      <c r="E19" s="6">
        <f>'33.1. Đất ở tại đô thị '!E19*0.7</f>
        <v>4830000</v>
      </c>
      <c r="F19" s="18">
        <f t="shared" si="0"/>
        <v>2898000</v>
      </c>
      <c r="G19" s="18">
        <f t="shared" si="1"/>
        <v>1932000</v>
      </c>
      <c r="H19" s="18">
        <f t="shared" si="2"/>
        <v>966000</v>
      </c>
    </row>
    <row r="20" spans="1:8" ht="31.5" x14ac:dyDescent="0.25">
      <c r="A20" s="4">
        <v>11</v>
      </c>
      <c r="B20" s="7" t="s">
        <v>47</v>
      </c>
      <c r="C20" s="45" t="s">
        <v>60</v>
      </c>
      <c r="D20" s="7" t="s">
        <v>61</v>
      </c>
      <c r="E20" s="6">
        <f>'33.1. Đất ở tại đô thị '!E20*0.7</f>
        <v>4690000</v>
      </c>
      <c r="F20" s="18">
        <f t="shared" si="0"/>
        <v>2814000</v>
      </c>
      <c r="G20" s="18">
        <f t="shared" si="1"/>
        <v>1876000</v>
      </c>
      <c r="H20" s="18">
        <f t="shared" si="2"/>
        <v>938000</v>
      </c>
    </row>
    <row r="21" spans="1:8" ht="47.25" x14ac:dyDescent="0.25">
      <c r="A21" s="4">
        <v>12</v>
      </c>
      <c r="B21" s="7" t="s">
        <v>62</v>
      </c>
      <c r="C21" s="7" t="s">
        <v>63</v>
      </c>
      <c r="D21" s="45" t="s">
        <v>64</v>
      </c>
      <c r="E21" s="6">
        <f>'33.1. Đất ở tại đô thị '!E21*0.7</f>
        <v>4129999.9999999995</v>
      </c>
      <c r="F21" s="18">
        <f t="shared" si="0"/>
        <v>2477999.9999999995</v>
      </c>
      <c r="G21" s="18">
        <f t="shared" si="1"/>
        <v>1652000</v>
      </c>
      <c r="H21" s="18">
        <f t="shared" si="2"/>
        <v>826000</v>
      </c>
    </row>
    <row r="22" spans="1:8" ht="31.5" x14ac:dyDescent="0.25">
      <c r="A22" s="4">
        <v>13</v>
      </c>
      <c r="B22" s="7" t="s">
        <v>65</v>
      </c>
      <c r="C22" s="45" t="s">
        <v>66</v>
      </c>
      <c r="D22" s="7" t="s">
        <v>67</v>
      </c>
      <c r="E22" s="6">
        <f>'33.1. Đất ở tại đô thị '!E22*0.7</f>
        <v>3919999.9999999995</v>
      </c>
      <c r="F22" s="18">
        <f t="shared" si="0"/>
        <v>2351999.9999999995</v>
      </c>
      <c r="G22" s="18">
        <f t="shared" si="1"/>
        <v>1568000</v>
      </c>
      <c r="H22" s="18">
        <f t="shared" si="2"/>
        <v>784000</v>
      </c>
    </row>
    <row r="23" spans="1:8" ht="31.5" x14ac:dyDescent="0.25">
      <c r="A23" s="4">
        <v>14</v>
      </c>
      <c r="B23" s="45" t="s">
        <v>68</v>
      </c>
      <c r="C23" s="45" t="s">
        <v>69</v>
      </c>
      <c r="D23" s="45" t="s">
        <v>67</v>
      </c>
      <c r="E23" s="6">
        <f>'33.1. Đất ở tại đô thị '!E23*0.7</f>
        <v>6160000</v>
      </c>
      <c r="F23" s="18">
        <f t="shared" si="0"/>
        <v>3696000</v>
      </c>
      <c r="G23" s="18">
        <f t="shared" si="1"/>
        <v>2464000</v>
      </c>
      <c r="H23" s="18">
        <f t="shared" si="2"/>
        <v>1232000</v>
      </c>
    </row>
    <row r="24" spans="1:8" ht="47.25" x14ac:dyDescent="0.25">
      <c r="A24" s="4">
        <v>15</v>
      </c>
      <c r="B24" s="7" t="s">
        <v>70</v>
      </c>
      <c r="C24" s="7" t="s">
        <v>71</v>
      </c>
      <c r="D24" s="7" t="s">
        <v>72</v>
      </c>
      <c r="E24" s="6">
        <f>'33.1. Đất ở tại đô thị '!E24*0.7</f>
        <v>3360000</v>
      </c>
      <c r="F24" s="18">
        <f t="shared" si="0"/>
        <v>2016000</v>
      </c>
      <c r="G24" s="18">
        <f t="shared" si="1"/>
        <v>1344000</v>
      </c>
      <c r="H24" s="18">
        <f t="shared" si="2"/>
        <v>672000</v>
      </c>
    </row>
    <row r="25" spans="1:8" ht="47.25" x14ac:dyDescent="0.25">
      <c r="A25" s="4">
        <v>16</v>
      </c>
      <c r="B25" s="7" t="s">
        <v>0</v>
      </c>
      <c r="C25" s="7" t="s">
        <v>73</v>
      </c>
      <c r="D25" s="7" t="s">
        <v>74</v>
      </c>
      <c r="E25" s="6">
        <f>'33.1. Đất ở tại đô thị '!E25*0.7</f>
        <v>3290000</v>
      </c>
      <c r="F25" s="18">
        <f t="shared" si="0"/>
        <v>1974000</v>
      </c>
      <c r="G25" s="18">
        <f t="shared" si="1"/>
        <v>1316000</v>
      </c>
      <c r="H25" s="18">
        <f t="shared" si="2"/>
        <v>658000</v>
      </c>
    </row>
    <row r="26" spans="1:8" ht="31.5" x14ac:dyDescent="0.25">
      <c r="A26" s="4">
        <v>17</v>
      </c>
      <c r="B26" s="7" t="s">
        <v>52</v>
      </c>
      <c r="C26" s="7" t="s">
        <v>59</v>
      </c>
      <c r="D26" s="7" t="s">
        <v>75</v>
      </c>
      <c r="E26" s="6">
        <f>'33.1. Đất ở tại đô thị '!E26*0.7</f>
        <v>4200000</v>
      </c>
      <c r="F26" s="18">
        <f t="shared" si="0"/>
        <v>2520000</v>
      </c>
      <c r="G26" s="18">
        <f t="shared" si="1"/>
        <v>1680000</v>
      </c>
      <c r="H26" s="18">
        <f t="shared" si="2"/>
        <v>840000</v>
      </c>
    </row>
    <row r="27" spans="1:8" ht="31.5" x14ac:dyDescent="0.25">
      <c r="A27" s="4">
        <v>18</v>
      </c>
      <c r="B27" s="7" t="s">
        <v>47</v>
      </c>
      <c r="C27" s="7" t="s">
        <v>61</v>
      </c>
      <c r="D27" s="7" t="s">
        <v>75</v>
      </c>
      <c r="E27" s="6">
        <f>'33.1. Đất ở tại đô thị '!E27*0.7</f>
        <v>3640000</v>
      </c>
      <c r="F27" s="18">
        <f t="shared" si="0"/>
        <v>2184000</v>
      </c>
      <c r="G27" s="18">
        <f t="shared" si="1"/>
        <v>1456000</v>
      </c>
      <c r="H27" s="18">
        <f t="shared" si="2"/>
        <v>728000</v>
      </c>
    </row>
    <row r="28" spans="1:8" ht="47.25" x14ac:dyDescent="0.25">
      <c r="A28" s="4">
        <v>19</v>
      </c>
      <c r="B28" s="7" t="s">
        <v>52</v>
      </c>
      <c r="C28" s="7" t="s">
        <v>76</v>
      </c>
      <c r="D28" s="7" t="s">
        <v>77</v>
      </c>
      <c r="E28" s="6">
        <f>'33.1. Đất ở tại đô thị '!E28*0.7</f>
        <v>3640000</v>
      </c>
      <c r="F28" s="18">
        <f t="shared" si="0"/>
        <v>2184000</v>
      </c>
      <c r="G28" s="18">
        <f t="shared" si="1"/>
        <v>1456000</v>
      </c>
      <c r="H28" s="18">
        <f t="shared" si="2"/>
        <v>728000</v>
      </c>
    </row>
    <row r="29" spans="1:8" ht="47.25" x14ac:dyDescent="0.25">
      <c r="A29" s="4">
        <v>20</v>
      </c>
      <c r="B29" s="7" t="s">
        <v>52</v>
      </c>
      <c r="C29" s="7" t="s">
        <v>77</v>
      </c>
      <c r="D29" s="7" t="s">
        <v>78</v>
      </c>
      <c r="E29" s="6">
        <f>'33.1. Đất ở tại đô thị '!E29*0.7</f>
        <v>3290000</v>
      </c>
      <c r="F29" s="18">
        <f t="shared" si="0"/>
        <v>1974000</v>
      </c>
      <c r="G29" s="18">
        <f t="shared" si="1"/>
        <v>1316000</v>
      </c>
      <c r="H29" s="18">
        <f t="shared" si="2"/>
        <v>658000</v>
      </c>
    </row>
    <row r="30" spans="1:8" ht="47.25" x14ac:dyDescent="0.25">
      <c r="A30" s="4">
        <v>21</v>
      </c>
      <c r="B30" s="7" t="s">
        <v>79</v>
      </c>
      <c r="C30" s="7" t="s">
        <v>80</v>
      </c>
      <c r="D30" s="7" t="s">
        <v>81</v>
      </c>
      <c r="E30" s="6">
        <f>'33.1. Đất ở tại đô thị '!E30*0.7</f>
        <v>2590000</v>
      </c>
      <c r="F30" s="18">
        <f t="shared" si="0"/>
        <v>1554000</v>
      </c>
      <c r="G30" s="18">
        <f t="shared" si="1"/>
        <v>1036000</v>
      </c>
      <c r="H30" s="18">
        <f t="shared" si="2"/>
        <v>518000</v>
      </c>
    </row>
    <row r="31" spans="1:8" ht="31.5" x14ac:dyDescent="0.25">
      <c r="A31" s="4">
        <v>22</v>
      </c>
      <c r="B31" s="7" t="s">
        <v>82</v>
      </c>
      <c r="C31" s="7" t="s">
        <v>83</v>
      </c>
      <c r="D31" s="7" t="s">
        <v>69</v>
      </c>
      <c r="E31" s="6">
        <f>'33.1. Đất ở tại đô thị '!E31*0.7</f>
        <v>2380000</v>
      </c>
      <c r="F31" s="18">
        <f>E31*0.6</f>
        <v>1428000</v>
      </c>
      <c r="G31" s="18">
        <f t="shared" si="1"/>
        <v>952000</v>
      </c>
      <c r="H31" s="18">
        <f t="shared" si="2"/>
        <v>476000</v>
      </c>
    </row>
    <row r="32" spans="1:8" ht="31.5" x14ac:dyDescent="0.25">
      <c r="A32" s="4">
        <v>23</v>
      </c>
      <c r="B32" s="7" t="s">
        <v>84</v>
      </c>
      <c r="C32" s="7" t="s">
        <v>85</v>
      </c>
      <c r="D32" s="7" t="s">
        <v>86</v>
      </c>
      <c r="E32" s="6">
        <f>'33.1. Đất ở tại đô thị '!E32*0.7</f>
        <v>2380000</v>
      </c>
      <c r="F32" s="18">
        <f t="shared" si="0"/>
        <v>1428000</v>
      </c>
      <c r="G32" s="18">
        <f t="shared" si="1"/>
        <v>952000</v>
      </c>
      <c r="H32" s="18"/>
    </row>
    <row r="33" spans="1:8" ht="63" x14ac:dyDescent="0.25">
      <c r="A33" s="4">
        <v>24</v>
      </c>
      <c r="B33" s="7" t="s">
        <v>68</v>
      </c>
      <c r="C33" s="7" t="s">
        <v>87</v>
      </c>
      <c r="D33" s="45" t="s">
        <v>88</v>
      </c>
      <c r="E33" s="6">
        <f>'33.1. Đất ở tại đô thị '!E33*0.7</f>
        <v>1540000</v>
      </c>
      <c r="F33" s="18">
        <f t="shared" si="0"/>
        <v>924000</v>
      </c>
      <c r="G33" s="18">
        <f t="shared" si="1"/>
        <v>616000</v>
      </c>
      <c r="H33" s="18"/>
    </row>
    <row r="34" spans="1:8" ht="78.75" x14ac:dyDescent="0.25">
      <c r="A34" s="4">
        <v>25</v>
      </c>
      <c r="B34" s="7" t="s">
        <v>89</v>
      </c>
      <c r="C34" s="45" t="s">
        <v>90</v>
      </c>
      <c r="D34" s="7" t="s">
        <v>91</v>
      </c>
      <c r="E34" s="6">
        <f>'33.1. Đất ở tại đô thị '!E34*0.7</f>
        <v>1820000</v>
      </c>
      <c r="F34" s="18">
        <f t="shared" si="0"/>
        <v>1092000</v>
      </c>
      <c r="G34" s="18">
        <f t="shared" si="1"/>
        <v>728000</v>
      </c>
      <c r="H34" s="18"/>
    </row>
    <row r="35" spans="1:8" ht="31.5" x14ac:dyDescent="0.25">
      <c r="A35" s="4">
        <v>26</v>
      </c>
      <c r="B35" s="7" t="s">
        <v>92</v>
      </c>
      <c r="C35" s="7" t="s">
        <v>93</v>
      </c>
      <c r="D35" s="7" t="s">
        <v>94</v>
      </c>
      <c r="E35" s="6">
        <f>'33.1. Đất ở tại đô thị '!E35*0.7</f>
        <v>1190000</v>
      </c>
      <c r="F35" s="18">
        <f t="shared" si="0"/>
        <v>714000</v>
      </c>
      <c r="G35" s="18">
        <f t="shared" si="1"/>
        <v>476000</v>
      </c>
      <c r="H35" s="18"/>
    </row>
    <row r="36" spans="1:8" s="17" customFormat="1" ht="63" x14ac:dyDescent="0.25">
      <c r="A36" s="23">
        <v>27</v>
      </c>
      <c r="B36" s="7" t="s">
        <v>95</v>
      </c>
      <c r="C36" s="7" t="s">
        <v>96</v>
      </c>
      <c r="D36" s="7" t="s">
        <v>97</v>
      </c>
      <c r="E36" s="6">
        <f>'33.1. Đất ở tại đô thị '!E36*0.7</f>
        <v>1120000</v>
      </c>
      <c r="F36" s="18">
        <f t="shared" si="0"/>
        <v>672000</v>
      </c>
      <c r="G36" s="18">
        <f t="shared" si="1"/>
        <v>448000</v>
      </c>
      <c r="H36" s="18"/>
    </row>
    <row r="37" spans="1:8" ht="31.5" x14ac:dyDescent="0.25">
      <c r="A37" s="4">
        <v>28</v>
      </c>
      <c r="B37" s="7" t="s">
        <v>98</v>
      </c>
      <c r="C37" s="7" t="s">
        <v>99</v>
      </c>
      <c r="D37" s="7" t="s">
        <v>100</v>
      </c>
      <c r="E37" s="6">
        <f>'33.1. Đất ở tại đô thị '!E37*0.7</f>
        <v>979999.99999999988</v>
      </c>
      <c r="F37" s="18">
        <f t="shared" si="0"/>
        <v>587999.99999999988</v>
      </c>
      <c r="G37" s="18">
        <f t="shared" si="1"/>
        <v>392000</v>
      </c>
      <c r="H37" s="18"/>
    </row>
    <row r="38" spans="1:8" ht="31.5" x14ac:dyDescent="0.25">
      <c r="A38" s="4">
        <v>29</v>
      </c>
      <c r="B38" s="7" t="s">
        <v>101</v>
      </c>
      <c r="C38" s="7" t="s">
        <v>102</v>
      </c>
      <c r="D38" s="7" t="s">
        <v>103</v>
      </c>
      <c r="E38" s="6">
        <f>'33.1. Đất ở tại đô thị '!E38*0.7</f>
        <v>979999.99999999988</v>
      </c>
      <c r="F38" s="18">
        <f t="shared" si="0"/>
        <v>587999.99999999988</v>
      </c>
      <c r="G38" s="18">
        <f t="shared" si="1"/>
        <v>392000</v>
      </c>
      <c r="H38" s="18"/>
    </row>
    <row r="39" spans="1:8" ht="78.75" x14ac:dyDescent="0.25">
      <c r="A39" s="4">
        <v>30</v>
      </c>
      <c r="B39" s="7" t="s">
        <v>104</v>
      </c>
      <c r="C39" s="7" t="s">
        <v>105</v>
      </c>
      <c r="D39" s="7" t="s">
        <v>106</v>
      </c>
      <c r="E39" s="6">
        <f>'33.1. Đất ở tại đô thị '!E39*0.7</f>
        <v>1190000</v>
      </c>
      <c r="F39" s="18">
        <f t="shared" si="0"/>
        <v>714000</v>
      </c>
      <c r="G39" s="18">
        <f t="shared" si="1"/>
        <v>476000</v>
      </c>
      <c r="H39" s="18"/>
    </row>
    <row r="40" spans="1:8" ht="47.25" x14ac:dyDescent="0.25">
      <c r="A40" s="4">
        <v>31</v>
      </c>
      <c r="B40" s="7" t="s">
        <v>107</v>
      </c>
      <c r="C40" s="7" t="s">
        <v>108</v>
      </c>
      <c r="D40" s="7" t="s">
        <v>109</v>
      </c>
      <c r="E40" s="6">
        <f>'33.1. Đất ở tại đô thị '!E40*0.7</f>
        <v>1750000</v>
      </c>
      <c r="F40" s="18">
        <f t="shared" si="0"/>
        <v>1050000</v>
      </c>
      <c r="G40" s="18">
        <f t="shared" si="1"/>
        <v>700000</v>
      </c>
      <c r="H40" s="18"/>
    </row>
    <row r="41" spans="1:8" ht="31.5" x14ac:dyDescent="0.25">
      <c r="A41" s="4">
        <v>32</v>
      </c>
      <c r="B41" s="7" t="s">
        <v>79</v>
      </c>
      <c r="C41" s="7" t="s">
        <v>110</v>
      </c>
      <c r="D41" s="7" t="s">
        <v>111</v>
      </c>
      <c r="E41" s="6">
        <f>'33.1. Đất ở tại đô thị '!E41*0.7</f>
        <v>979999.99999999988</v>
      </c>
      <c r="F41" s="18">
        <f t="shared" si="0"/>
        <v>587999.99999999988</v>
      </c>
      <c r="G41" s="18">
        <f t="shared" si="1"/>
        <v>392000</v>
      </c>
      <c r="H41" s="18"/>
    </row>
    <row r="42" spans="1:8" ht="31.5" x14ac:dyDescent="0.25">
      <c r="A42" s="4">
        <v>33</v>
      </c>
      <c r="B42" s="7" t="s">
        <v>112</v>
      </c>
      <c r="C42" s="7" t="s">
        <v>113</v>
      </c>
      <c r="D42" s="7" t="s">
        <v>114</v>
      </c>
      <c r="E42" s="6">
        <f>'33.1. Đất ở tại đô thị '!E42*0.7</f>
        <v>979999.99999999988</v>
      </c>
      <c r="F42" s="18">
        <f t="shared" si="0"/>
        <v>587999.99999999988</v>
      </c>
      <c r="G42" s="18">
        <f t="shared" si="1"/>
        <v>392000</v>
      </c>
      <c r="H42" s="18"/>
    </row>
    <row r="43" spans="1:8" ht="31.5" x14ac:dyDescent="0.25">
      <c r="A43" s="4">
        <v>34</v>
      </c>
      <c r="B43" s="7" t="s">
        <v>115</v>
      </c>
      <c r="C43" s="7" t="s">
        <v>113</v>
      </c>
      <c r="D43" s="7" t="s">
        <v>116</v>
      </c>
      <c r="E43" s="6">
        <f>'33.1. Đất ở tại đô thị '!E43*0.7</f>
        <v>979999.99999999988</v>
      </c>
      <c r="F43" s="18">
        <f t="shared" si="0"/>
        <v>587999.99999999988</v>
      </c>
      <c r="G43" s="18">
        <f t="shared" si="1"/>
        <v>392000</v>
      </c>
      <c r="H43" s="18"/>
    </row>
    <row r="44" spans="1:8" ht="15.75" x14ac:dyDescent="0.25">
      <c r="A44" s="4">
        <v>35</v>
      </c>
      <c r="B44" s="66" t="s">
        <v>117</v>
      </c>
      <c r="C44" s="66"/>
      <c r="D44" s="66"/>
      <c r="E44" s="6">
        <f>'33.1. Đất ở tại đô thị '!E44*0.7</f>
        <v>2240000</v>
      </c>
      <c r="F44" s="18">
        <f t="shared" si="0"/>
        <v>1344000</v>
      </c>
      <c r="G44" s="18">
        <f t="shared" si="1"/>
        <v>896000</v>
      </c>
      <c r="H44" s="18">
        <f t="shared" ref="H44" si="3">E44*0.2</f>
        <v>448000</v>
      </c>
    </row>
    <row r="45" spans="1:8" ht="45" x14ac:dyDescent="0.25">
      <c r="A45" s="4">
        <f>+A44+1</f>
        <v>36</v>
      </c>
      <c r="B45" s="46" t="s">
        <v>120</v>
      </c>
      <c r="C45" s="46" t="s">
        <v>121</v>
      </c>
      <c r="D45" s="46" t="s">
        <v>122</v>
      </c>
      <c r="E45" s="6">
        <f>'33.1. Đất ở tại đô thị '!E45*0.7</f>
        <v>2240000</v>
      </c>
      <c r="F45" s="18">
        <f t="shared" si="0"/>
        <v>1344000</v>
      </c>
      <c r="G45" s="18">
        <f t="shared" si="1"/>
        <v>896000</v>
      </c>
      <c r="H45" s="18"/>
    </row>
    <row r="46" spans="1:8" ht="45" x14ac:dyDescent="0.25">
      <c r="A46" s="4">
        <f t="shared" ref="A46:A53" si="4">+A45+1</f>
        <v>37</v>
      </c>
      <c r="B46" s="46" t="s">
        <v>123</v>
      </c>
      <c r="C46" s="46" t="s">
        <v>124</v>
      </c>
      <c r="D46" s="47" t="s">
        <v>125</v>
      </c>
      <c r="E46" s="6">
        <f>'33.1. Đất ở tại đô thị '!E46*0.7</f>
        <v>1190000</v>
      </c>
      <c r="F46" s="18">
        <f t="shared" si="0"/>
        <v>714000</v>
      </c>
      <c r="G46" s="18">
        <f t="shared" si="1"/>
        <v>476000</v>
      </c>
      <c r="H46" s="18"/>
    </row>
    <row r="47" spans="1:8" ht="45" x14ac:dyDescent="0.25">
      <c r="A47" s="4">
        <f t="shared" si="4"/>
        <v>38</v>
      </c>
      <c r="B47" s="46" t="s">
        <v>126</v>
      </c>
      <c r="C47" s="47" t="s">
        <v>127</v>
      </c>
      <c r="D47" s="46" t="s">
        <v>128</v>
      </c>
      <c r="E47" s="6">
        <f>'33.1. Đất ở tại đô thị '!E47*0.7</f>
        <v>979999.99999999988</v>
      </c>
      <c r="F47" s="18">
        <f t="shared" si="0"/>
        <v>587999.99999999988</v>
      </c>
      <c r="G47" s="18">
        <f t="shared" si="1"/>
        <v>392000</v>
      </c>
      <c r="H47" s="18"/>
    </row>
    <row r="48" spans="1:8" ht="45" x14ac:dyDescent="0.25">
      <c r="A48" s="4">
        <f t="shared" si="4"/>
        <v>39</v>
      </c>
      <c r="B48" s="46" t="s">
        <v>129</v>
      </c>
      <c r="C48" s="47" t="s">
        <v>127</v>
      </c>
      <c r="D48" s="46" t="s">
        <v>130</v>
      </c>
      <c r="E48" s="6">
        <f>'33.1. Đất ở tại đô thị '!E48*0.7</f>
        <v>979999.99999999988</v>
      </c>
      <c r="F48" s="18">
        <f t="shared" si="0"/>
        <v>587999.99999999988</v>
      </c>
      <c r="G48" s="18">
        <f t="shared" si="1"/>
        <v>392000</v>
      </c>
      <c r="H48" s="18"/>
    </row>
    <row r="49" spans="1:8" ht="30" x14ac:dyDescent="0.25">
      <c r="A49" s="4">
        <f t="shared" si="4"/>
        <v>40</v>
      </c>
      <c r="B49" s="46" t="s">
        <v>131</v>
      </c>
      <c r="C49" s="46" t="s">
        <v>132</v>
      </c>
      <c r="D49" s="46" t="s">
        <v>133</v>
      </c>
      <c r="E49" s="6">
        <f>'33.1. Đất ở tại đô thị '!E49*0.7</f>
        <v>1190000</v>
      </c>
      <c r="F49" s="18">
        <f t="shared" si="0"/>
        <v>714000</v>
      </c>
      <c r="G49" s="18">
        <f t="shared" si="1"/>
        <v>476000</v>
      </c>
      <c r="H49" s="18"/>
    </row>
    <row r="50" spans="1:8" ht="45" x14ac:dyDescent="0.25">
      <c r="A50" s="4">
        <f t="shared" si="4"/>
        <v>41</v>
      </c>
      <c r="B50" s="46" t="s">
        <v>134</v>
      </c>
      <c r="C50" s="46" t="s">
        <v>135</v>
      </c>
      <c r="D50" s="46" t="s">
        <v>136</v>
      </c>
      <c r="E50" s="6">
        <f>'33.1. Đất ở tại đô thị '!E50*0.7</f>
        <v>770000</v>
      </c>
      <c r="F50" s="18">
        <f t="shared" si="0"/>
        <v>462000</v>
      </c>
      <c r="G50" s="18">
        <f t="shared" si="1"/>
        <v>308000</v>
      </c>
      <c r="H50" s="18"/>
    </row>
    <row r="51" spans="1:8" ht="30" x14ac:dyDescent="0.25">
      <c r="A51" s="4">
        <f t="shared" si="4"/>
        <v>42</v>
      </c>
      <c r="B51" s="46" t="s">
        <v>137</v>
      </c>
      <c r="C51" s="46" t="s">
        <v>138</v>
      </c>
      <c r="D51" s="46" t="s">
        <v>139</v>
      </c>
      <c r="E51" s="6">
        <f>'33.1. Đất ở tại đô thị '!E51*0.7</f>
        <v>1190000</v>
      </c>
      <c r="F51" s="18">
        <f t="shared" si="0"/>
        <v>714000</v>
      </c>
      <c r="G51" s="18">
        <f t="shared" si="1"/>
        <v>476000</v>
      </c>
      <c r="H51" s="18"/>
    </row>
    <row r="52" spans="1:8" s="17" customFormat="1" ht="30" x14ac:dyDescent="0.25">
      <c r="A52" s="4">
        <f t="shared" si="4"/>
        <v>43</v>
      </c>
      <c r="B52" s="46" t="s">
        <v>140</v>
      </c>
      <c r="C52" s="46" t="s">
        <v>141</v>
      </c>
      <c r="D52" s="46" t="s">
        <v>142</v>
      </c>
      <c r="E52" s="6">
        <f>'33.1. Đất ở tại đô thị '!E52*0.7</f>
        <v>979999.99999999988</v>
      </c>
      <c r="F52" s="18">
        <f>E52*0.6</f>
        <v>587999.99999999988</v>
      </c>
      <c r="G52" s="18">
        <f>E52*0.4</f>
        <v>392000</v>
      </c>
      <c r="H52" s="18"/>
    </row>
    <row r="53" spans="1:8" ht="30" x14ac:dyDescent="0.25">
      <c r="A53" s="4">
        <f t="shared" si="4"/>
        <v>44</v>
      </c>
      <c r="B53" s="47" t="s">
        <v>143</v>
      </c>
      <c r="C53" s="46" t="s">
        <v>144</v>
      </c>
      <c r="D53" s="47" t="s">
        <v>145</v>
      </c>
      <c r="E53" s="6">
        <f>'33.1. Đất ở tại đô thị '!E53*0.7</f>
        <v>979999.99999999988</v>
      </c>
      <c r="F53" s="18">
        <f t="shared" ref="F53" si="5">E53*0.6</f>
        <v>587999.99999999988</v>
      </c>
      <c r="G53" s="18">
        <f t="shared" ref="G53" si="6">E53*0.4</f>
        <v>392000</v>
      </c>
      <c r="H53" s="18"/>
    </row>
    <row r="54" spans="1:8" s="40" customFormat="1" ht="32.25" customHeight="1" x14ac:dyDescent="0.25">
      <c r="A54" s="8">
        <f>+A53+1</f>
        <v>45</v>
      </c>
      <c r="B54" s="67" t="s">
        <v>146</v>
      </c>
      <c r="C54" s="67"/>
      <c r="D54" s="67"/>
      <c r="E54" s="51"/>
      <c r="F54" s="41"/>
      <c r="G54" s="41"/>
      <c r="H54" s="41"/>
    </row>
    <row r="55" spans="1:8" ht="15.75" x14ac:dyDescent="0.25">
      <c r="A55" s="4" t="s">
        <v>221</v>
      </c>
      <c r="B55" s="66" t="s">
        <v>147</v>
      </c>
      <c r="C55" s="66"/>
      <c r="D55" s="66"/>
      <c r="E55" s="6">
        <f>'33.1. Đất ở tại đô thị '!E55*0.7</f>
        <v>1120000</v>
      </c>
      <c r="F55" s="18">
        <f t="shared" ref="F55:F56" si="7">E55*0.6</f>
        <v>672000</v>
      </c>
      <c r="G55" s="18">
        <f t="shared" ref="G55:G56" si="8">E55*0.4</f>
        <v>448000</v>
      </c>
      <c r="H55" s="18">
        <f t="shared" ref="H55:H56" si="9">E55*0.2</f>
        <v>224000</v>
      </c>
    </row>
    <row r="56" spans="1:8" ht="15.75" x14ac:dyDescent="0.25">
      <c r="A56" s="4" t="s">
        <v>222</v>
      </c>
      <c r="B56" s="66" t="s">
        <v>148</v>
      </c>
      <c r="C56" s="66"/>
      <c r="D56" s="66"/>
      <c r="E56" s="6">
        <f>'33.1. Đất ở tại đô thị '!E56*0.7</f>
        <v>910000</v>
      </c>
      <c r="F56" s="18">
        <f t="shared" si="7"/>
        <v>546000</v>
      </c>
      <c r="G56" s="18">
        <f t="shared" si="8"/>
        <v>364000</v>
      </c>
      <c r="H56" s="18">
        <f t="shared" si="9"/>
        <v>182000</v>
      </c>
    </row>
    <row r="57" spans="1:8" ht="47.25" x14ac:dyDescent="0.25">
      <c r="A57" s="4">
        <v>46</v>
      </c>
      <c r="B57" s="7" t="s">
        <v>89</v>
      </c>
      <c r="C57" s="45" t="s">
        <v>149</v>
      </c>
      <c r="D57" s="7" t="s">
        <v>150</v>
      </c>
      <c r="E57" s="6">
        <f>'33.1. Đất ở tại đô thị '!E57*0.7</f>
        <v>1190000</v>
      </c>
      <c r="F57" s="18">
        <f t="shared" ref="F57:F62" si="10">E57*0.6</f>
        <v>714000</v>
      </c>
      <c r="G57" s="18">
        <f t="shared" ref="G57:G62" si="11">E57*0.4</f>
        <v>476000</v>
      </c>
      <c r="H57" s="18">
        <f t="shared" ref="H57:H62" si="12">E57*0.2</f>
        <v>238000</v>
      </c>
    </row>
    <row r="58" spans="1:8" ht="31.5" x14ac:dyDescent="0.25">
      <c r="A58" s="4">
        <f>+A57+1</f>
        <v>47</v>
      </c>
      <c r="B58" s="7" t="s">
        <v>89</v>
      </c>
      <c r="C58" s="7" t="s">
        <v>151</v>
      </c>
      <c r="D58" s="7" t="s">
        <v>84</v>
      </c>
      <c r="E58" s="6">
        <f>'33.1. Đất ở tại đô thị '!E58*0.7</f>
        <v>1190000</v>
      </c>
      <c r="F58" s="18">
        <f t="shared" si="10"/>
        <v>714000</v>
      </c>
      <c r="G58" s="18">
        <f t="shared" si="11"/>
        <v>476000</v>
      </c>
      <c r="H58" s="18">
        <f t="shared" si="12"/>
        <v>238000</v>
      </c>
    </row>
    <row r="59" spans="1:8" ht="31.5" x14ac:dyDescent="0.25">
      <c r="A59" s="4">
        <f t="shared" ref="A59:A63" si="13">+A58+1</f>
        <v>48</v>
      </c>
      <c r="B59" s="48" t="s">
        <v>152</v>
      </c>
      <c r="C59" s="48" t="s">
        <v>153</v>
      </c>
      <c r="D59" s="48" t="s">
        <v>154</v>
      </c>
      <c r="E59" s="6">
        <f>'33.1. Đất ở tại đô thị '!E59*0.7</f>
        <v>979999.99999999988</v>
      </c>
      <c r="F59" s="18">
        <f t="shared" si="10"/>
        <v>587999.99999999988</v>
      </c>
      <c r="G59" s="18">
        <f t="shared" si="11"/>
        <v>392000</v>
      </c>
      <c r="H59" s="18">
        <f t="shared" si="12"/>
        <v>196000</v>
      </c>
    </row>
    <row r="60" spans="1:8" ht="47.25" x14ac:dyDescent="0.25">
      <c r="A60" s="4">
        <f t="shared" si="13"/>
        <v>49</v>
      </c>
      <c r="B60" s="48" t="s">
        <v>155</v>
      </c>
      <c r="C60" s="48" t="s">
        <v>156</v>
      </c>
      <c r="D60" s="48" t="s">
        <v>157</v>
      </c>
      <c r="E60" s="6">
        <f>'33.1. Đất ở tại đô thị '!E60*0.7</f>
        <v>979999.99999999988</v>
      </c>
      <c r="F60" s="18">
        <f t="shared" si="10"/>
        <v>587999.99999999988</v>
      </c>
      <c r="G60" s="18">
        <f t="shared" si="11"/>
        <v>392000</v>
      </c>
      <c r="H60" s="18">
        <f t="shared" si="12"/>
        <v>196000</v>
      </c>
    </row>
    <row r="61" spans="1:8" ht="31.5" x14ac:dyDescent="0.25">
      <c r="A61" s="4">
        <f t="shared" si="13"/>
        <v>50</v>
      </c>
      <c r="B61" s="48" t="s">
        <v>158</v>
      </c>
      <c r="C61" s="48" t="s">
        <v>159</v>
      </c>
      <c r="D61" s="48" t="s">
        <v>160</v>
      </c>
      <c r="E61" s="6">
        <f>'33.1. Đất ở tại đô thị '!E61*0.7</f>
        <v>1050000</v>
      </c>
      <c r="F61" s="18">
        <f t="shared" si="10"/>
        <v>630000</v>
      </c>
      <c r="G61" s="18">
        <f t="shared" si="11"/>
        <v>420000</v>
      </c>
      <c r="H61" s="18">
        <f t="shared" si="12"/>
        <v>210000</v>
      </c>
    </row>
    <row r="62" spans="1:8" ht="31.5" x14ac:dyDescent="0.25">
      <c r="A62" s="4">
        <f t="shared" si="13"/>
        <v>51</v>
      </c>
      <c r="B62" s="48" t="s">
        <v>161</v>
      </c>
      <c r="C62" s="48" t="s">
        <v>162</v>
      </c>
      <c r="D62" s="48" t="s">
        <v>163</v>
      </c>
      <c r="E62" s="6">
        <f>'33.1. Đất ở tại đô thị '!E62*0.7</f>
        <v>1050000</v>
      </c>
      <c r="F62" s="18">
        <f t="shared" si="10"/>
        <v>630000</v>
      </c>
      <c r="G62" s="18">
        <f t="shared" si="11"/>
        <v>420000</v>
      </c>
      <c r="H62" s="18">
        <f t="shared" si="12"/>
        <v>210000</v>
      </c>
    </row>
    <row r="63" spans="1:8" ht="31.5" x14ac:dyDescent="0.25">
      <c r="A63" s="4">
        <f t="shared" si="13"/>
        <v>52</v>
      </c>
      <c r="B63" s="7" t="s">
        <v>118</v>
      </c>
      <c r="C63" s="66" t="s">
        <v>119</v>
      </c>
      <c r="D63" s="66"/>
      <c r="E63" s="6">
        <f>'33.1. Đất ở tại đô thị '!E63*0.7</f>
        <v>770000</v>
      </c>
      <c r="F63" s="18">
        <f t="shared" ref="F63" si="14">E63*0.6</f>
        <v>462000</v>
      </c>
      <c r="G63" s="18">
        <f t="shared" ref="G63" si="15">E63*0.4</f>
        <v>308000</v>
      </c>
      <c r="H63" s="18">
        <f t="shared" ref="H63" si="16">E63*0.2</f>
        <v>154000</v>
      </c>
    </row>
    <row r="64" spans="1:8" ht="15.75" x14ac:dyDescent="0.25">
      <c r="A64" s="59" t="s">
        <v>23</v>
      </c>
      <c r="B64" s="59"/>
      <c r="C64" s="59"/>
      <c r="D64" s="59"/>
      <c r="E64" s="59"/>
      <c r="F64" s="59"/>
      <c r="G64" s="59"/>
      <c r="H64" s="59"/>
    </row>
    <row r="65" spans="1:8" ht="15.75" x14ac:dyDescent="0.25">
      <c r="A65" s="63" t="s">
        <v>9</v>
      </c>
      <c r="B65" s="63"/>
      <c r="C65" s="63"/>
      <c r="D65" s="63"/>
      <c r="E65" s="64"/>
      <c r="F65" s="64"/>
      <c r="G65" s="64"/>
      <c r="H65" s="64"/>
    </row>
    <row r="66" spans="1:8" ht="15.75" x14ac:dyDescent="0.25">
      <c r="A66" s="4">
        <v>1</v>
      </c>
      <c r="B66" s="7" t="s">
        <v>37</v>
      </c>
      <c r="C66" s="19"/>
      <c r="D66" s="20"/>
      <c r="E66" s="6">
        <f>+'33.1. Đất ở tại đô thị '!E66*0.7</f>
        <v>343000</v>
      </c>
      <c r="F66" s="18"/>
      <c r="G66" s="18"/>
      <c r="H66" s="18"/>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row r="960" spans="1:8" ht="62.25" customHeight="1" x14ac:dyDescent="0.25">
      <c r="A960" s="13"/>
      <c r="B960" s="13"/>
      <c r="C960" s="13"/>
      <c r="D960" s="13"/>
      <c r="E960" s="14"/>
      <c r="F960" s="14"/>
      <c r="G960" s="14"/>
      <c r="H960" s="14"/>
    </row>
    <row r="961" spans="1:8" ht="62.25" customHeight="1" x14ac:dyDescent="0.25">
      <c r="A961" s="13"/>
      <c r="B961" s="13"/>
      <c r="C961" s="13"/>
      <c r="D961" s="13"/>
      <c r="E961" s="14"/>
      <c r="F961" s="14"/>
      <c r="G961" s="14"/>
      <c r="H961" s="14"/>
    </row>
    <row r="962" spans="1:8" ht="62.25" customHeight="1" x14ac:dyDescent="0.25">
      <c r="A962" s="13"/>
      <c r="B962" s="13"/>
      <c r="C962" s="13"/>
      <c r="D962" s="13"/>
      <c r="E962" s="14"/>
      <c r="F962" s="14"/>
      <c r="G962" s="14"/>
      <c r="H962" s="14"/>
    </row>
    <row r="963" spans="1:8" ht="62.25" customHeight="1" x14ac:dyDescent="0.25">
      <c r="A963" s="13"/>
      <c r="B963" s="13"/>
      <c r="C963" s="13"/>
      <c r="D963" s="13"/>
      <c r="E963" s="14"/>
      <c r="F963" s="14"/>
      <c r="G963" s="14"/>
      <c r="H963" s="14"/>
    </row>
    <row r="964" spans="1:8" ht="62.25" customHeight="1" x14ac:dyDescent="0.25">
      <c r="A964" s="13"/>
      <c r="B964" s="13"/>
      <c r="C964" s="13"/>
      <c r="D964" s="13"/>
      <c r="E964" s="14"/>
      <c r="F964" s="14"/>
      <c r="G964" s="14"/>
      <c r="H964" s="14"/>
    </row>
    <row r="965" spans="1:8" ht="62.25" customHeight="1" x14ac:dyDescent="0.25">
      <c r="A965" s="13"/>
      <c r="B965" s="13"/>
      <c r="C965" s="13"/>
      <c r="D965" s="13"/>
      <c r="E965" s="14"/>
      <c r="F965" s="14"/>
      <c r="G965" s="14"/>
      <c r="H965" s="14"/>
    </row>
    <row r="966" spans="1:8" ht="62.25" customHeight="1" x14ac:dyDescent="0.25">
      <c r="A966" s="13"/>
      <c r="B966" s="13"/>
      <c r="C966" s="13"/>
      <c r="D966" s="13"/>
      <c r="E966" s="14"/>
      <c r="F966" s="14"/>
      <c r="G966" s="14"/>
      <c r="H966" s="14"/>
    </row>
    <row r="967" spans="1:8" ht="62.25" customHeight="1" x14ac:dyDescent="0.25">
      <c r="A967" s="13"/>
      <c r="B967" s="13"/>
      <c r="C967" s="13"/>
      <c r="D967" s="13"/>
      <c r="E967" s="14"/>
      <c r="F967" s="14"/>
      <c r="G967" s="14"/>
      <c r="H967" s="14"/>
    </row>
    <row r="968" spans="1:8" ht="62.25" customHeight="1" x14ac:dyDescent="0.25">
      <c r="A968" s="13"/>
      <c r="B968" s="13"/>
      <c r="C968" s="13"/>
      <c r="D968" s="13"/>
      <c r="E968" s="14"/>
      <c r="F968" s="14"/>
      <c r="G968" s="14"/>
      <c r="H968" s="14"/>
    </row>
    <row r="969" spans="1:8" ht="62.25" customHeight="1" x14ac:dyDescent="0.25">
      <c r="A969" s="13"/>
      <c r="B969" s="13"/>
      <c r="C969" s="13"/>
      <c r="D969" s="13"/>
      <c r="E969" s="14"/>
      <c r="F969" s="14"/>
      <c r="G969" s="14"/>
      <c r="H969" s="14"/>
    </row>
    <row r="970" spans="1:8" ht="62.25" customHeight="1" x14ac:dyDescent="0.25">
      <c r="A970" s="13"/>
      <c r="B970" s="13"/>
      <c r="C970" s="13"/>
      <c r="D970" s="13"/>
      <c r="E970" s="14"/>
      <c r="F970" s="14"/>
      <c r="G970" s="14"/>
      <c r="H970" s="14"/>
    </row>
    <row r="971" spans="1:8" ht="62.25" customHeight="1" x14ac:dyDescent="0.25">
      <c r="A971" s="13"/>
      <c r="B971" s="13"/>
      <c r="C971" s="13"/>
      <c r="D971" s="13"/>
      <c r="E971" s="14"/>
      <c r="F971" s="14"/>
      <c r="G971" s="14"/>
      <c r="H971" s="14"/>
    </row>
    <row r="972" spans="1:8" ht="62.25" customHeight="1" x14ac:dyDescent="0.25">
      <c r="A972" s="13"/>
      <c r="B972" s="13"/>
      <c r="C972" s="13"/>
      <c r="D972" s="13"/>
      <c r="E972" s="14"/>
      <c r="F972" s="14"/>
      <c r="G972" s="14"/>
      <c r="H972" s="14"/>
    </row>
    <row r="973" spans="1:8" ht="62.25" customHeight="1" x14ac:dyDescent="0.25">
      <c r="A973" s="13"/>
      <c r="B973" s="13"/>
      <c r="C973" s="13"/>
      <c r="D973" s="13"/>
      <c r="E973" s="14"/>
      <c r="F973" s="14"/>
      <c r="G973" s="14"/>
      <c r="H973" s="14"/>
    </row>
    <row r="974" spans="1:8" ht="62.25" customHeight="1" x14ac:dyDescent="0.25">
      <c r="A974" s="13"/>
      <c r="B974" s="13"/>
      <c r="C974" s="13"/>
      <c r="D974" s="13"/>
      <c r="E974" s="14"/>
      <c r="F974" s="14"/>
      <c r="G974" s="14"/>
      <c r="H974" s="14"/>
    </row>
    <row r="975" spans="1:8" ht="62.25" customHeight="1" x14ac:dyDescent="0.25">
      <c r="A975" s="13"/>
      <c r="B975" s="13"/>
      <c r="C975" s="13"/>
      <c r="D975" s="13"/>
      <c r="E975" s="14"/>
      <c r="F975" s="14"/>
      <c r="G975" s="14"/>
      <c r="H975" s="14"/>
    </row>
    <row r="976" spans="1:8" ht="62.25" customHeight="1" x14ac:dyDescent="0.25">
      <c r="A976" s="13"/>
      <c r="B976" s="13"/>
      <c r="C976" s="13"/>
      <c r="D976" s="13"/>
      <c r="E976" s="14"/>
      <c r="F976" s="14"/>
      <c r="G976" s="14"/>
      <c r="H976" s="14"/>
    </row>
    <row r="977" spans="1:8" ht="62.25" customHeight="1" x14ac:dyDescent="0.25">
      <c r="A977" s="13"/>
      <c r="B977" s="13"/>
      <c r="C977" s="13"/>
      <c r="D977" s="13"/>
      <c r="E977" s="14"/>
      <c r="F977" s="14"/>
      <c r="G977" s="14"/>
      <c r="H977" s="14"/>
    </row>
    <row r="978" spans="1:8" ht="62.25" customHeight="1" x14ac:dyDescent="0.25">
      <c r="A978" s="13"/>
      <c r="B978" s="13"/>
      <c r="C978" s="13"/>
      <c r="D978" s="13"/>
      <c r="E978" s="14"/>
      <c r="F978" s="14"/>
      <c r="G978" s="14"/>
      <c r="H978" s="14"/>
    </row>
    <row r="979" spans="1:8" ht="62.25" customHeight="1" x14ac:dyDescent="0.25">
      <c r="A979" s="13"/>
      <c r="B979" s="13"/>
      <c r="C979" s="13"/>
      <c r="D979" s="13"/>
      <c r="E979" s="14"/>
      <c r="F979" s="14"/>
      <c r="G979" s="14"/>
      <c r="H979" s="14"/>
    </row>
    <row r="980" spans="1:8" ht="62.25" customHeight="1" x14ac:dyDescent="0.25">
      <c r="A980" s="13"/>
      <c r="B980" s="13"/>
      <c r="C980" s="13"/>
      <c r="D980" s="13"/>
      <c r="E980" s="14"/>
      <c r="F980" s="14"/>
      <c r="G980" s="14"/>
      <c r="H980" s="14"/>
    </row>
    <row r="981" spans="1:8" ht="62.25" customHeight="1" x14ac:dyDescent="0.25">
      <c r="A981" s="13"/>
      <c r="B981" s="13"/>
      <c r="C981" s="13"/>
      <c r="D981" s="13"/>
      <c r="E981" s="14"/>
      <c r="F981" s="14"/>
      <c r="G981" s="14"/>
      <c r="H981" s="14"/>
    </row>
    <row r="982" spans="1:8" ht="62.25" customHeight="1" x14ac:dyDescent="0.25">
      <c r="A982" s="13"/>
      <c r="B982" s="13"/>
      <c r="C982" s="13"/>
      <c r="D982" s="13"/>
      <c r="E982" s="14"/>
      <c r="F982" s="14"/>
      <c r="G982" s="14"/>
      <c r="H982" s="14"/>
    </row>
    <row r="983" spans="1:8" ht="62.25" customHeight="1" x14ac:dyDescent="0.25">
      <c r="A983" s="13"/>
      <c r="B983" s="13"/>
      <c r="C983" s="13"/>
      <c r="D983" s="13"/>
      <c r="E983" s="14"/>
      <c r="F983" s="14"/>
      <c r="G983" s="14"/>
      <c r="H983" s="14"/>
    </row>
    <row r="984" spans="1:8" ht="62.25" customHeight="1" x14ac:dyDescent="0.25">
      <c r="A984" s="13"/>
      <c r="B984" s="13"/>
      <c r="C984" s="13"/>
      <c r="D984" s="13"/>
      <c r="E984" s="14"/>
      <c r="F984" s="14"/>
      <c r="G984" s="14"/>
      <c r="H984" s="14"/>
    </row>
    <row r="985" spans="1:8" ht="62.25" customHeight="1" x14ac:dyDescent="0.25">
      <c r="A985" s="13"/>
      <c r="B985" s="13"/>
      <c r="C985" s="13"/>
      <c r="D985" s="13"/>
      <c r="E985" s="14"/>
      <c r="F985" s="14"/>
      <c r="G985" s="14"/>
      <c r="H985" s="14"/>
    </row>
    <row r="986" spans="1:8" ht="62.25" customHeight="1" x14ac:dyDescent="0.25">
      <c r="A986" s="13"/>
      <c r="B986" s="13"/>
      <c r="C986" s="13"/>
      <c r="D986" s="13"/>
      <c r="E986" s="14"/>
      <c r="F986" s="14"/>
      <c r="G986" s="14"/>
      <c r="H986" s="14"/>
    </row>
    <row r="987" spans="1:8" ht="62.25" customHeight="1" x14ac:dyDescent="0.25">
      <c r="A987" s="13"/>
      <c r="B987" s="13"/>
      <c r="C987" s="13"/>
      <c r="D987" s="13"/>
      <c r="E987" s="14"/>
      <c r="F987" s="14"/>
      <c r="G987" s="14"/>
      <c r="H987" s="14"/>
    </row>
    <row r="988" spans="1:8" ht="62.25" customHeight="1" x14ac:dyDescent="0.25">
      <c r="A988" s="13"/>
      <c r="B988" s="13"/>
      <c r="C988" s="13"/>
      <c r="D988" s="13"/>
      <c r="E988" s="14"/>
      <c r="F988" s="14"/>
      <c r="G988" s="14"/>
      <c r="H988" s="14"/>
    </row>
    <row r="989" spans="1:8" ht="62.25" customHeight="1" x14ac:dyDescent="0.25">
      <c r="A989" s="13"/>
      <c r="B989" s="13"/>
      <c r="C989" s="13"/>
      <c r="D989" s="13"/>
      <c r="E989" s="14"/>
      <c r="F989" s="14"/>
      <c r="G989" s="14"/>
      <c r="H989" s="14"/>
    </row>
    <row r="990" spans="1:8" ht="62.25" customHeight="1" x14ac:dyDescent="0.25">
      <c r="A990" s="13"/>
      <c r="B990" s="13"/>
      <c r="C990" s="13"/>
      <c r="D990" s="13"/>
      <c r="E990" s="14"/>
      <c r="F990" s="14"/>
      <c r="G990" s="14"/>
      <c r="H990" s="14"/>
    </row>
    <row r="991" spans="1:8" ht="62.25" customHeight="1" x14ac:dyDescent="0.25">
      <c r="A991" s="13"/>
      <c r="B991" s="13"/>
      <c r="C991" s="13"/>
      <c r="D991" s="13"/>
      <c r="E991" s="14"/>
      <c r="F991" s="14"/>
      <c r="G991" s="14"/>
      <c r="H991" s="14"/>
    </row>
    <row r="992" spans="1:8" ht="62.25" customHeight="1" x14ac:dyDescent="0.25">
      <c r="A992" s="13"/>
      <c r="B992" s="13"/>
      <c r="C992" s="13"/>
      <c r="D992" s="13"/>
      <c r="E992" s="14"/>
      <c r="F992" s="14"/>
      <c r="G992" s="14"/>
      <c r="H992" s="14"/>
    </row>
    <row r="993" spans="1:8" ht="62.25" customHeight="1" x14ac:dyDescent="0.25">
      <c r="A993" s="13"/>
      <c r="B993" s="13"/>
      <c r="C993" s="13"/>
      <c r="D993" s="13"/>
      <c r="E993" s="14"/>
      <c r="F993" s="14"/>
      <c r="G993" s="14"/>
      <c r="H993" s="14"/>
    </row>
    <row r="994" spans="1:8" ht="62.25" customHeight="1" x14ac:dyDescent="0.25">
      <c r="A994" s="13"/>
      <c r="B994" s="13"/>
      <c r="C994" s="13"/>
      <c r="D994" s="13"/>
      <c r="E994" s="14"/>
      <c r="F994" s="14"/>
      <c r="G994" s="14"/>
      <c r="H994" s="14"/>
    </row>
    <row r="995" spans="1:8" ht="62.25" customHeight="1" x14ac:dyDescent="0.25">
      <c r="A995" s="13"/>
      <c r="B995" s="13"/>
      <c r="C995" s="13"/>
      <c r="D995" s="13"/>
      <c r="E995" s="14"/>
      <c r="F995" s="14"/>
      <c r="G995" s="14"/>
      <c r="H995" s="14"/>
    </row>
    <row r="996" spans="1:8" ht="62.25" customHeight="1" x14ac:dyDescent="0.25">
      <c r="A996" s="13"/>
      <c r="B996" s="13"/>
      <c r="C996" s="13"/>
      <c r="D996" s="13"/>
      <c r="E996" s="14"/>
      <c r="F996" s="14"/>
      <c r="G996" s="14"/>
      <c r="H996" s="14"/>
    </row>
    <row r="997" spans="1:8" ht="62.25" customHeight="1" x14ac:dyDescent="0.25">
      <c r="A997" s="13"/>
      <c r="B997" s="13"/>
      <c r="C997" s="13"/>
      <c r="D997" s="13"/>
      <c r="E997" s="14"/>
      <c r="F997" s="14"/>
      <c r="G997" s="14"/>
      <c r="H997" s="14"/>
    </row>
    <row r="998" spans="1:8" ht="62.25" customHeight="1" x14ac:dyDescent="0.25">
      <c r="A998" s="13"/>
      <c r="B998" s="13"/>
      <c r="C998" s="13"/>
      <c r="D998" s="13"/>
      <c r="E998" s="14"/>
      <c r="F998" s="14"/>
      <c r="G998" s="14"/>
      <c r="H998" s="14"/>
    </row>
    <row r="999" spans="1:8" ht="62.25" customHeight="1" x14ac:dyDescent="0.25"/>
    <row r="1000" spans="1:8" ht="62.25" customHeight="1" x14ac:dyDescent="0.25"/>
    <row r="1001" spans="1:8" ht="62.25" customHeight="1" x14ac:dyDescent="0.25"/>
    <row r="1002" spans="1:8" ht="62.25" customHeight="1" x14ac:dyDescent="0.25"/>
    <row r="1003" spans="1:8" ht="62.25" customHeight="1" x14ac:dyDescent="0.25"/>
    <row r="1004" spans="1:8" ht="62.25" customHeight="1" x14ac:dyDescent="0.25"/>
    <row r="1005" spans="1:8" ht="62.25" customHeight="1" x14ac:dyDescent="0.25"/>
    <row r="1006" spans="1:8" ht="62.25" customHeight="1" x14ac:dyDescent="0.25"/>
    <row r="1007" spans="1:8" ht="62.25" customHeight="1" x14ac:dyDescent="0.25"/>
    <row r="1008" spans="1:8" ht="62.25" customHeight="1" x14ac:dyDescent="0.25"/>
    <row r="1009" ht="62.25" customHeight="1" x14ac:dyDescent="0.25"/>
    <row r="1010" ht="62.25" customHeight="1" x14ac:dyDescent="0.25"/>
    <row r="1011" ht="62.25" customHeight="1" x14ac:dyDescent="0.25"/>
    <row r="1012" ht="62.25" customHeight="1" x14ac:dyDescent="0.25"/>
    <row r="1013" ht="62.25" customHeight="1" x14ac:dyDescent="0.25"/>
    <row r="1014" ht="62.25" customHeight="1" x14ac:dyDescent="0.25"/>
    <row r="1015" ht="62.25" customHeight="1" x14ac:dyDescent="0.25"/>
    <row r="1016" ht="62.25" customHeight="1" x14ac:dyDescent="0.25"/>
    <row r="1017" ht="62.25" customHeight="1" x14ac:dyDescent="0.25"/>
    <row r="1018" ht="62.25" customHeight="1" x14ac:dyDescent="0.25"/>
    <row r="1019" ht="62.25" customHeight="1" x14ac:dyDescent="0.25"/>
    <row r="1020" ht="62.25" customHeight="1" x14ac:dyDescent="0.25"/>
    <row r="1021" ht="62.25" customHeight="1" x14ac:dyDescent="0.25"/>
  </sheetData>
  <mergeCells count="16">
    <mergeCell ref="B54:D54"/>
    <mergeCell ref="B55:D55"/>
    <mergeCell ref="B56:D56"/>
    <mergeCell ref="A64:H64"/>
    <mergeCell ref="A65:H65"/>
    <mergeCell ref="C63:D63"/>
    <mergeCell ref="A2:B2"/>
    <mergeCell ref="G2:H2"/>
    <mergeCell ref="A4:H4"/>
    <mergeCell ref="A5:H5"/>
    <mergeCell ref="A6:H6"/>
    <mergeCell ref="A7:A8"/>
    <mergeCell ref="B7:B8"/>
    <mergeCell ref="C7:D7"/>
    <mergeCell ref="E7:H7"/>
    <mergeCell ref="B44:D44"/>
  </mergeCells>
  <printOptions horizontalCentered="1"/>
  <pageMargins left="0.2" right="0.2" top="0.5" bottom="0.5" header="0.2" footer="0.2"/>
  <pageSetup scale="90" orientation="landscape" r:id="rId1"/>
  <headerFooter>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54DD1-C00C-425A-B207-CD927AEF00BA}">
  <dimension ref="A1:I967"/>
  <sheetViews>
    <sheetView view="pageBreakPreview" zoomScaleNormal="100" zoomScaleSheetLayoutView="100" workbookViewId="0">
      <selection activeCell="E11" sqref="E11"/>
    </sheetView>
  </sheetViews>
  <sheetFormatPr defaultColWidth="9.140625" defaultRowHeight="15" x14ac:dyDescent="0.25"/>
  <cols>
    <col min="1" max="1" width="5.7109375" style="3" customWidth="1"/>
    <col min="2" max="4" width="25.7109375" style="3" customWidth="1"/>
    <col min="5" max="8" width="15.7109375" style="22" customWidth="1"/>
    <col min="9" max="16384" width="9.140625" style="3"/>
  </cols>
  <sheetData>
    <row r="1" spans="1:9" ht="15.75" x14ac:dyDescent="0.25">
      <c r="A1" s="5"/>
      <c r="B1" s="13"/>
      <c r="C1" s="13"/>
      <c r="D1" s="13"/>
      <c r="E1" s="14"/>
      <c r="F1" s="14"/>
      <c r="G1" s="14"/>
      <c r="H1" s="14"/>
    </row>
    <row r="2" spans="1:9" ht="15.75" x14ac:dyDescent="0.25">
      <c r="A2" s="55" t="s">
        <v>31</v>
      </c>
      <c r="B2" s="55"/>
      <c r="C2" s="13"/>
      <c r="D2" s="13"/>
      <c r="E2" s="14"/>
      <c r="F2" s="14"/>
      <c r="G2" s="56" t="s">
        <v>24</v>
      </c>
      <c r="H2" s="56"/>
    </row>
    <row r="3" spans="1:9" ht="15.75" x14ac:dyDescent="0.25">
      <c r="A3" s="12"/>
      <c r="B3" s="13"/>
      <c r="C3" s="13"/>
      <c r="D3" s="13"/>
      <c r="E3" s="14"/>
      <c r="F3" s="14"/>
      <c r="G3" s="14"/>
      <c r="H3" s="14"/>
    </row>
    <row r="4" spans="1:9" ht="15.75" x14ac:dyDescent="0.25">
      <c r="A4" s="61" t="s">
        <v>226</v>
      </c>
      <c r="B4" s="61"/>
      <c r="C4" s="61"/>
      <c r="D4" s="61"/>
      <c r="E4" s="61"/>
      <c r="F4" s="61"/>
      <c r="G4" s="61"/>
      <c r="H4" s="61"/>
    </row>
    <row r="5" spans="1:9" ht="15.75" x14ac:dyDescent="0.25">
      <c r="A5" s="57" t="s">
        <v>22</v>
      </c>
      <c r="B5" s="57"/>
      <c r="C5" s="57"/>
      <c r="D5" s="57"/>
      <c r="E5" s="57"/>
      <c r="F5" s="57"/>
      <c r="G5" s="57"/>
      <c r="H5" s="57"/>
    </row>
    <row r="6" spans="1:9" ht="15.75" x14ac:dyDescent="0.25">
      <c r="A6" s="58" t="s">
        <v>6</v>
      </c>
      <c r="B6" s="58"/>
      <c r="C6" s="58"/>
      <c r="D6" s="58"/>
      <c r="E6" s="58"/>
      <c r="F6" s="58"/>
      <c r="G6" s="58"/>
      <c r="H6" s="58"/>
    </row>
    <row r="7" spans="1:9" ht="15.75" x14ac:dyDescent="0.25">
      <c r="A7" s="60" t="s">
        <v>2</v>
      </c>
      <c r="B7" s="60" t="s">
        <v>3</v>
      </c>
      <c r="C7" s="60" t="s">
        <v>4</v>
      </c>
      <c r="D7" s="60"/>
      <c r="E7" s="60" t="s">
        <v>225</v>
      </c>
      <c r="F7" s="60"/>
      <c r="G7" s="60"/>
      <c r="H7" s="60"/>
    </row>
    <row r="8" spans="1:9" ht="15.75" x14ac:dyDescent="0.25">
      <c r="A8" s="60"/>
      <c r="B8" s="60"/>
      <c r="C8" s="8" t="s">
        <v>7</v>
      </c>
      <c r="D8" s="8" t="s">
        <v>8</v>
      </c>
      <c r="E8" s="15" t="s">
        <v>5</v>
      </c>
      <c r="F8" s="15" t="s">
        <v>11</v>
      </c>
      <c r="G8" s="15" t="s">
        <v>12</v>
      </c>
      <c r="H8" s="15" t="s">
        <v>13</v>
      </c>
      <c r="I8" s="3" t="s">
        <v>208</v>
      </c>
    </row>
    <row r="9" spans="1:9" ht="15.75" x14ac:dyDescent="0.25">
      <c r="A9" s="8">
        <v>1</v>
      </c>
      <c r="B9" s="38" t="s">
        <v>164</v>
      </c>
      <c r="C9" s="7"/>
      <c r="D9" s="7"/>
      <c r="E9" s="4"/>
      <c r="F9" s="4"/>
      <c r="G9" s="4"/>
      <c r="H9" s="4"/>
    </row>
    <row r="10" spans="1:9" ht="63" x14ac:dyDescent="0.25">
      <c r="A10" s="4" t="s">
        <v>209</v>
      </c>
      <c r="B10" s="7" t="s">
        <v>165</v>
      </c>
      <c r="C10" s="45" t="s">
        <v>166</v>
      </c>
      <c r="D10" s="45" t="s">
        <v>167</v>
      </c>
      <c r="E10" s="6">
        <f>'33.2. Đất ở tại nông thôn'!E10*0.7</f>
        <v>979999.99999999988</v>
      </c>
      <c r="F10" s="18">
        <v>840000</v>
      </c>
      <c r="G10" s="18">
        <v>560000</v>
      </c>
      <c r="H10" s="18"/>
    </row>
    <row r="11" spans="1:9" ht="63" x14ac:dyDescent="0.25">
      <c r="A11" s="4" t="s">
        <v>212</v>
      </c>
      <c r="B11" s="7" t="s">
        <v>168</v>
      </c>
      <c r="C11" s="45" t="s">
        <v>167</v>
      </c>
      <c r="D11" s="7" t="s">
        <v>169</v>
      </c>
      <c r="E11" s="6">
        <f>'33.2. Đất ở tại nông thôn'!E11*0.7</f>
        <v>1470000</v>
      </c>
      <c r="F11" s="18">
        <v>1260000</v>
      </c>
      <c r="G11" s="18">
        <v>840000</v>
      </c>
      <c r="H11" s="18">
        <v>420000</v>
      </c>
    </row>
    <row r="12" spans="1:9" ht="31.5" x14ac:dyDescent="0.25">
      <c r="A12" s="4" t="s">
        <v>211</v>
      </c>
      <c r="B12" s="7" t="s">
        <v>170</v>
      </c>
      <c r="C12" s="7" t="s">
        <v>169</v>
      </c>
      <c r="D12" s="45" t="s">
        <v>171</v>
      </c>
      <c r="E12" s="6">
        <f>'33.2. Đất ở tại nông thôn'!E12*0.7</f>
        <v>1260000</v>
      </c>
      <c r="F12" s="18">
        <v>1080000</v>
      </c>
      <c r="G12" s="18">
        <v>720000</v>
      </c>
      <c r="H12" s="18"/>
    </row>
    <row r="13" spans="1:9" ht="31.5" x14ac:dyDescent="0.25">
      <c r="A13" s="4" t="s">
        <v>214</v>
      </c>
      <c r="B13" s="7" t="s">
        <v>172</v>
      </c>
      <c r="C13" s="45" t="s">
        <v>171</v>
      </c>
      <c r="D13" s="7" t="s">
        <v>173</v>
      </c>
      <c r="E13" s="6">
        <f>'33.2. Đất ở tại nông thôn'!E13*0.7</f>
        <v>1820000</v>
      </c>
      <c r="F13" s="18">
        <v>1560000</v>
      </c>
      <c r="G13" s="18">
        <v>1040000</v>
      </c>
      <c r="H13" s="18">
        <v>520000</v>
      </c>
    </row>
    <row r="14" spans="1:9" ht="94.5" x14ac:dyDescent="0.25">
      <c r="A14" s="4" t="s">
        <v>213</v>
      </c>
      <c r="B14" s="7" t="s">
        <v>174</v>
      </c>
      <c r="C14" s="7" t="s">
        <v>173</v>
      </c>
      <c r="D14" s="7" t="s">
        <v>175</v>
      </c>
      <c r="E14" s="6">
        <f>'33.2. Đất ở tại nông thôn'!E14*0.7</f>
        <v>1889999.9999999998</v>
      </c>
      <c r="F14" s="18">
        <v>1620000</v>
      </c>
      <c r="G14" s="18">
        <v>1080000</v>
      </c>
      <c r="H14" s="18">
        <v>540000</v>
      </c>
    </row>
    <row r="15" spans="1:9" ht="31.5" x14ac:dyDescent="0.25">
      <c r="A15" s="8">
        <v>2</v>
      </c>
      <c r="B15" s="38" t="s">
        <v>50</v>
      </c>
      <c r="C15" s="7"/>
      <c r="D15" s="7"/>
      <c r="E15" s="6"/>
      <c r="F15" s="18"/>
      <c r="G15" s="18"/>
      <c r="H15" s="18"/>
    </row>
    <row r="16" spans="1:9" ht="31.5" x14ac:dyDescent="0.25">
      <c r="A16" s="4" t="s">
        <v>215</v>
      </c>
      <c r="B16" s="7" t="s">
        <v>176</v>
      </c>
      <c r="C16" s="7" t="s">
        <v>177</v>
      </c>
      <c r="D16" s="7" t="s">
        <v>178</v>
      </c>
      <c r="E16" s="6">
        <f>'33.2. Đất ở tại nông thôn'!E16*0.7</f>
        <v>1190000</v>
      </c>
      <c r="F16" s="18">
        <v>1020000</v>
      </c>
      <c r="G16" s="18">
        <v>680000</v>
      </c>
      <c r="H16" s="18">
        <v>340000</v>
      </c>
    </row>
    <row r="17" spans="1:8" ht="31.5" x14ac:dyDescent="0.25">
      <c r="A17" s="4" t="s">
        <v>210</v>
      </c>
      <c r="B17" s="7" t="s">
        <v>179</v>
      </c>
      <c r="C17" s="7" t="s">
        <v>178</v>
      </c>
      <c r="D17" s="45" t="s">
        <v>180</v>
      </c>
      <c r="E17" s="6">
        <f>'33.2. Đất ở tại nông thôn'!E17*0.7</f>
        <v>910000</v>
      </c>
      <c r="F17" s="18">
        <v>780000</v>
      </c>
      <c r="G17" s="18">
        <v>520000</v>
      </c>
      <c r="H17" s="18">
        <v>260000</v>
      </c>
    </row>
    <row r="18" spans="1:8" ht="47.25" x14ac:dyDescent="0.25">
      <c r="A18" s="4" t="s">
        <v>216</v>
      </c>
      <c r="B18" s="7" t="s">
        <v>181</v>
      </c>
      <c r="C18" s="45" t="s">
        <v>180</v>
      </c>
      <c r="D18" s="7" t="s">
        <v>182</v>
      </c>
      <c r="E18" s="6">
        <f>'33.2. Đất ở tại nông thôn'!E18*0.7</f>
        <v>840000</v>
      </c>
      <c r="F18" s="18">
        <v>720000</v>
      </c>
      <c r="G18" s="18">
        <v>480000</v>
      </c>
      <c r="H18" s="18">
        <v>240000</v>
      </c>
    </row>
    <row r="19" spans="1:8" ht="47.25" x14ac:dyDescent="0.25">
      <c r="A19" s="4">
        <v>3</v>
      </c>
      <c r="B19" s="7" t="s">
        <v>184</v>
      </c>
      <c r="C19" s="7" t="s">
        <v>185</v>
      </c>
      <c r="D19" s="7" t="s">
        <v>186</v>
      </c>
      <c r="E19" s="6">
        <f>'33.2. Đất ở tại nông thôn'!E19*0.7</f>
        <v>196000</v>
      </c>
      <c r="F19" s="18"/>
      <c r="G19" s="18"/>
      <c r="H19" s="18"/>
    </row>
    <row r="20" spans="1:8" ht="63" x14ac:dyDescent="0.25">
      <c r="A20" s="4">
        <v>4</v>
      </c>
      <c r="B20" s="7" t="s">
        <v>187</v>
      </c>
      <c r="C20" s="7" t="s">
        <v>188</v>
      </c>
      <c r="D20" s="7" t="s">
        <v>189</v>
      </c>
      <c r="E20" s="6">
        <f>'33.2. Đất ở tại nông thôn'!E20*0.7</f>
        <v>609000</v>
      </c>
      <c r="F20" s="18">
        <v>522000</v>
      </c>
      <c r="G20" s="18">
        <v>348000</v>
      </c>
      <c r="H20" s="18"/>
    </row>
    <row r="21" spans="1:8" ht="15.75" x14ac:dyDescent="0.25">
      <c r="A21" s="8">
        <v>5</v>
      </c>
      <c r="B21" s="38" t="s">
        <v>40</v>
      </c>
      <c r="C21" s="7"/>
      <c r="D21" s="7"/>
      <c r="E21" s="6"/>
      <c r="F21" s="18"/>
      <c r="G21" s="18"/>
      <c r="H21" s="18"/>
    </row>
    <row r="22" spans="1:8" ht="15.75" x14ac:dyDescent="0.25">
      <c r="A22" s="4" t="s">
        <v>217</v>
      </c>
      <c r="B22" s="7" t="s">
        <v>190</v>
      </c>
      <c r="C22" s="7" t="s">
        <v>191</v>
      </c>
      <c r="D22" s="7" t="s">
        <v>192</v>
      </c>
      <c r="E22" s="6">
        <f>'33.2. Đất ở tại nông thôn'!E22*0.7</f>
        <v>294000</v>
      </c>
      <c r="F22" s="18"/>
      <c r="G22" s="18"/>
      <c r="H22" s="18"/>
    </row>
    <row r="23" spans="1:8" ht="15.75" x14ac:dyDescent="0.25">
      <c r="A23" s="4" t="s">
        <v>218</v>
      </c>
      <c r="B23" s="7" t="s">
        <v>190</v>
      </c>
      <c r="C23" s="7" t="s">
        <v>183</v>
      </c>
      <c r="D23" s="7" t="s">
        <v>193</v>
      </c>
      <c r="E23" s="6">
        <f>'33.2. Đất ở tại nông thôn'!E23*0.7</f>
        <v>294000</v>
      </c>
      <c r="F23" s="18"/>
      <c r="G23" s="18"/>
      <c r="H23" s="18"/>
    </row>
    <row r="24" spans="1:8" ht="31.5" x14ac:dyDescent="0.25">
      <c r="A24" s="4" t="s">
        <v>219</v>
      </c>
      <c r="B24" s="7" t="s">
        <v>190</v>
      </c>
      <c r="C24" s="7" t="s">
        <v>194</v>
      </c>
      <c r="D24" s="7" t="s">
        <v>195</v>
      </c>
      <c r="E24" s="6">
        <f>'33.2. Đất ở tại nông thôn'!E24*0.7</f>
        <v>294000</v>
      </c>
      <c r="F24" s="18"/>
      <c r="G24" s="18"/>
      <c r="H24" s="18"/>
    </row>
    <row r="25" spans="1:8" ht="15.75" x14ac:dyDescent="0.25">
      <c r="A25" s="4">
        <v>6</v>
      </c>
      <c r="B25" s="66" t="s">
        <v>196</v>
      </c>
      <c r="C25" s="66"/>
      <c r="D25" s="66"/>
      <c r="E25" s="6">
        <f>'33.2. Đất ở tại nông thôn'!E25*0.7</f>
        <v>979999.99999999988</v>
      </c>
      <c r="F25" s="18">
        <v>840000</v>
      </c>
      <c r="G25" s="18">
        <v>560000</v>
      </c>
      <c r="H25" s="18">
        <v>280000</v>
      </c>
    </row>
    <row r="26" spans="1:8" ht="31.5" x14ac:dyDescent="0.25">
      <c r="A26" s="4">
        <v>7</v>
      </c>
      <c r="B26" s="4" t="s">
        <v>197</v>
      </c>
      <c r="C26" s="7" t="s">
        <v>183</v>
      </c>
      <c r="D26" s="45" t="s">
        <v>198</v>
      </c>
      <c r="E26" s="6">
        <f>'33.2. Đất ở tại nông thôn'!E26*0.7</f>
        <v>630000</v>
      </c>
      <c r="F26" s="18">
        <v>540000</v>
      </c>
      <c r="G26" s="18">
        <v>360000</v>
      </c>
      <c r="H26" s="18"/>
    </row>
    <row r="27" spans="1:8" ht="31.5" x14ac:dyDescent="0.25">
      <c r="A27" s="4">
        <v>8</v>
      </c>
      <c r="B27" s="4" t="s">
        <v>199</v>
      </c>
      <c r="C27" s="45" t="s">
        <v>198</v>
      </c>
      <c r="D27" s="7" t="s">
        <v>200</v>
      </c>
      <c r="E27" s="6">
        <f>'33.2. Đất ở tại nông thôn'!E27*0.7</f>
        <v>517999.99999999994</v>
      </c>
      <c r="F27" s="18">
        <v>444000</v>
      </c>
      <c r="G27" s="18">
        <v>296000</v>
      </c>
      <c r="H27" s="18"/>
    </row>
    <row r="28" spans="1:8" ht="31.5" x14ac:dyDescent="0.25">
      <c r="A28" s="4">
        <v>9</v>
      </c>
      <c r="B28" s="49" t="s">
        <v>201</v>
      </c>
      <c r="C28" s="45" t="s">
        <v>202</v>
      </c>
      <c r="D28" s="45" t="s">
        <v>203</v>
      </c>
      <c r="E28" s="6">
        <f>'33.2. Đất ở tại nông thôn'!E28*0.7</f>
        <v>294000</v>
      </c>
      <c r="F28" s="18">
        <v>252000</v>
      </c>
      <c r="G28" s="18">
        <v>168000</v>
      </c>
      <c r="H28" s="18">
        <v>84000</v>
      </c>
    </row>
    <row r="29" spans="1:8" ht="31.5" x14ac:dyDescent="0.25">
      <c r="A29" s="4">
        <v>10</v>
      </c>
      <c r="B29" s="48" t="s">
        <v>204</v>
      </c>
      <c r="C29" s="48" t="s">
        <v>205</v>
      </c>
      <c r="D29" s="48" t="s">
        <v>206</v>
      </c>
      <c r="E29" s="6">
        <f>'33.2. Đất ở tại nông thôn'!E29*0.7</f>
        <v>1400000</v>
      </c>
      <c r="F29" s="18">
        <v>1200000</v>
      </c>
      <c r="G29" s="18">
        <v>800000</v>
      </c>
      <c r="H29" s="18">
        <v>400000</v>
      </c>
    </row>
    <row r="30" spans="1:8" ht="15.75" x14ac:dyDescent="0.25">
      <c r="A30" s="59" t="s">
        <v>25</v>
      </c>
      <c r="B30" s="59"/>
      <c r="C30" s="59"/>
      <c r="D30" s="59"/>
      <c r="E30" s="59"/>
      <c r="F30" s="59"/>
      <c r="G30" s="59"/>
      <c r="H30" s="59"/>
    </row>
    <row r="31" spans="1:8" ht="15.75" x14ac:dyDescent="0.25">
      <c r="A31" s="63" t="s">
        <v>10</v>
      </c>
      <c r="B31" s="63"/>
      <c r="C31" s="63"/>
      <c r="D31" s="63"/>
      <c r="E31" s="63"/>
      <c r="F31" s="63"/>
      <c r="G31" s="63"/>
      <c r="H31" s="63"/>
    </row>
    <row r="32" spans="1:8" ht="31.5" x14ac:dyDescent="0.25">
      <c r="A32" s="4">
        <v>1</v>
      </c>
      <c r="B32" s="50" t="s">
        <v>220</v>
      </c>
      <c r="C32" s="21"/>
      <c r="D32" s="21"/>
      <c r="E32" s="6">
        <f>+'33.2. Đất ở tại nông thôn'!E32*0.7</f>
        <v>154000</v>
      </c>
      <c r="F32" s="18"/>
      <c r="G32" s="18"/>
      <c r="H32" s="18"/>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row r="960" spans="1:8" ht="62.25" customHeight="1" x14ac:dyDescent="0.25">
      <c r="A960" s="13"/>
      <c r="B960" s="13"/>
      <c r="C960" s="13"/>
      <c r="D960" s="13"/>
      <c r="E960" s="14"/>
      <c r="F960" s="14"/>
      <c r="G960" s="14"/>
      <c r="H960" s="14"/>
    </row>
    <row r="961" spans="1:8" ht="62.25" customHeight="1" x14ac:dyDescent="0.25">
      <c r="A961" s="13"/>
      <c r="B961" s="13"/>
      <c r="C961" s="13"/>
      <c r="D961" s="13"/>
      <c r="E961" s="14"/>
      <c r="F961" s="14"/>
      <c r="G961" s="14"/>
      <c r="H961" s="14"/>
    </row>
    <row r="962" spans="1:8" ht="62.25" customHeight="1" x14ac:dyDescent="0.25">
      <c r="A962" s="13"/>
      <c r="B962" s="13"/>
      <c r="C962" s="13"/>
      <c r="D962" s="13"/>
      <c r="E962" s="14"/>
      <c r="F962" s="14"/>
      <c r="G962" s="14"/>
      <c r="H962" s="14"/>
    </row>
    <row r="963" spans="1:8" ht="62.25" customHeight="1" x14ac:dyDescent="0.25">
      <c r="A963" s="13"/>
      <c r="B963" s="13"/>
      <c r="C963" s="13"/>
      <c r="D963" s="13"/>
      <c r="E963" s="14"/>
      <c r="F963" s="14"/>
      <c r="G963" s="14"/>
      <c r="H963" s="14"/>
    </row>
    <row r="964" spans="1:8" ht="62.25" customHeight="1" x14ac:dyDescent="0.25">
      <c r="A964" s="13"/>
      <c r="B964" s="13"/>
      <c r="C964" s="13"/>
      <c r="D964" s="13"/>
      <c r="E964" s="14"/>
      <c r="F964" s="14"/>
      <c r="G964" s="14"/>
      <c r="H964" s="14"/>
    </row>
    <row r="965" spans="1:8" ht="62.25" customHeight="1" x14ac:dyDescent="0.25">
      <c r="A965" s="13"/>
      <c r="B965" s="13"/>
      <c r="C965" s="13"/>
      <c r="D965" s="13"/>
      <c r="E965" s="14"/>
      <c r="F965" s="14"/>
      <c r="G965" s="14"/>
      <c r="H965" s="14"/>
    </row>
    <row r="966" spans="1:8" ht="62.25" customHeight="1" x14ac:dyDescent="0.25">
      <c r="A966" s="13"/>
      <c r="B966" s="13"/>
      <c r="C966" s="13"/>
      <c r="D966" s="13"/>
      <c r="E966" s="14"/>
      <c r="F966" s="14"/>
      <c r="G966" s="14"/>
      <c r="H966" s="14"/>
    </row>
    <row r="967" spans="1:8" ht="62.25" customHeight="1" x14ac:dyDescent="0.25">
      <c r="A967" s="13"/>
      <c r="B967" s="13"/>
      <c r="C967" s="13"/>
      <c r="D967" s="13"/>
      <c r="E967" s="14"/>
      <c r="F967" s="14"/>
      <c r="G967" s="14"/>
      <c r="H967" s="14"/>
    </row>
  </sheetData>
  <mergeCells count="12">
    <mergeCell ref="A30:H30"/>
    <mergeCell ref="A31:H31"/>
    <mergeCell ref="A2:B2"/>
    <mergeCell ref="G2:H2"/>
    <mergeCell ref="A4:H4"/>
    <mergeCell ref="A5:H5"/>
    <mergeCell ref="A6:H6"/>
    <mergeCell ref="A7:A8"/>
    <mergeCell ref="B7:B8"/>
    <mergeCell ref="C7:D7"/>
    <mergeCell ref="E7:H7"/>
    <mergeCell ref="B25:D25"/>
  </mergeCells>
  <printOptions horizontalCentered="1"/>
  <pageMargins left="0.2" right="0.2" top="0.5" bottom="0.5" header="0.2" footer="0.2"/>
  <pageSetup paperSize="9" scale="90"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9"/>
  <sheetViews>
    <sheetView view="pageBreakPreview" zoomScaleNormal="100" zoomScaleSheetLayoutView="100" workbookViewId="0">
      <selection activeCell="B13" sqref="B13"/>
    </sheetView>
  </sheetViews>
  <sheetFormatPr defaultColWidth="9" defaultRowHeight="15.75" x14ac:dyDescent="0.25"/>
  <cols>
    <col min="1" max="1" width="5.7109375" style="10" customWidth="1"/>
    <col min="2" max="2" width="25.7109375" style="11" customWidth="1"/>
    <col min="3" max="5" width="20.7109375" style="10" customWidth="1"/>
    <col min="6" max="16384" width="9" style="10"/>
  </cols>
  <sheetData>
    <row r="1" spans="1:8" x14ac:dyDescent="0.25">
      <c r="A1" s="25"/>
      <c r="B1" s="9"/>
      <c r="C1" s="9"/>
      <c r="D1" s="9"/>
      <c r="E1" s="9"/>
    </row>
    <row r="2" spans="1:8" ht="15.6" customHeight="1" x14ac:dyDescent="0.25">
      <c r="A2" s="55" t="s">
        <v>31</v>
      </c>
      <c r="B2" s="55"/>
      <c r="C2" s="9"/>
      <c r="D2" s="9"/>
      <c r="E2" s="29" t="s">
        <v>28</v>
      </c>
    </row>
    <row r="3" spans="1:8" x14ac:dyDescent="0.25">
      <c r="A3" s="25"/>
      <c r="B3" s="9"/>
      <c r="C3" s="9"/>
      <c r="D3" s="9"/>
      <c r="E3" s="9"/>
    </row>
    <row r="4" spans="1:8" x14ac:dyDescent="0.25">
      <c r="A4" s="73" t="s">
        <v>36</v>
      </c>
      <c r="B4" s="73"/>
      <c r="C4" s="73"/>
      <c r="D4" s="73"/>
      <c r="E4" s="73"/>
    </row>
    <row r="5" spans="1:8" s="3" customFormat="1" ht="15.6" customHeight="1" x14ac:dyDescent="0.25">
      <c r="A5" s="57" t="s">
        <v>22</v>
      </c>
      <c r="B5" s="57"/>
      <c r="C5" s="57"/>
      <c r="D5" s="57"/>
      <c r="E5" s="57"/>
      <c r="F5" s="54"/>
      <c r="G5" s="54"/>
      <c r="H5" s="54"/>
    </row>
    <row r="6" spans="1:8" x14ac:dyDescent="0.25">
      <c r="A6" s="69" t="s">
        <v>29</v>
      </c>
      <c r="B6" s="69"/>
      <c r="C6" s="69"/>
      <c r="D6" s="69"/>
      <c r="E6" s="69"/>
    </row>
    <row r="7" spans="1:8" x14ac:dyDescent="0.25">
      <c r="A7" s="69" t="s">
        <v>14</v>
      </c>
      <c r="B7" s="69"/>
      <c r="C7" s="69"/>
      <c r="D7" s="69"/>
      <c r="E7" s="69"/>
    </row>
    <row r="8" spans="1:8" x14ac:dyDescent="0.25">
      <c r="A8" s="68" t="s">
        <v>19</v>
      </c>
      <c r="B8" s="68"/>
      <c r="C8" s="68"/>
      <c r="D8" s="68"/>
      <c r="E8" s="68"/>
    </row>
    <row r="9" spans="1:8" x14ac:dyDescent="0.25">
      <c r="A9" s="70" t="s">
        <v>15</v>
      </c>
      <c r="B9" s="70" t="s">
        <v>27</v>
      </c>
      <c r="C9" s="72" t="s">
        <v>26</v>
      </c>
      <c r="D9" s="72"/>
      <c r="E9" s="72"/>
    </row>
    <row r="10" spans="1:8" x14ac:dyDescent="0.25">
      <c r="A10" s="71"/>
      <c r="B10" s="71"/>
      <c r="C10" s="2" t="s">
        <v>5</v>
      </c>
      <c r="D10" s="2" t="s">
        <v>11</v>
      </c>
      <c r="E10" s="2" t="s">
        <v>12</v>
      </c>
    </row>
    <row r="11" spans="1:8" x14ac:dyDescent="0.25">
      <c r="A11" s="1">
        <f>MAX(A9)+1</f>
        <v>1</v>
      </c>
      <c r="B11" s="26" t="s">
        <v>37</v>
      </c>
      <c r="C11" s="53">
        <f ca="1">INDEX('[1]Tổng hợp'!$E$228:$R$232,MATCH($C11,'[1]Tổng hợp'!$E$214:$E$218,0),MATCH(C$8,'[1]Tổng hợp'!$E$214:$R$214,0))</f>
        <v>64000</v>
      </c>
      <c r="D11" s="53">
        <f ca="1">INDEX('[1]Tổng hợp'!$E$228:$R$232,MATCH($C11,'[1]Tổng hợp'!$E$214:$E$218,0),MATCH(D$8,'[1]Tổng hợp'!$E$214:$R$214,0))</f>
        <v>58000</v>
      </c>
      <c r="E11" s="53">
        <f ca="1">INDEX('[1]Tổng hợp'!$E$228:$R$232,MATCH($C11,'[1]Tổng hợp'!$E$214:$E$218,0),MATCH(E$8,'[1]Tổng hợp'!$E$214:$R$214,0))</f>
        <v>51000</v>
      </c>
    </row>
    <row r="12" spans="1:8" x14ac:dyDescent="0.25">
      <c r="A12" s="1">
        <f t="shared" ref="A12:A14" si="0">MAX(A11)+1</f>
        <v>2</v>
      </c>
      <c r="B12" s="27" t="s">
        <v>38</v>
      </c>
      <c r="C12" s="53">
        <f ca="1">INDEX('[1]Tổng hợp'!$E$228:$R$232,MATCH($C12,'[1]Tổng hợp'!$E$214:$E$218,0),MATCH(C$8,'[1]Tổng hợp'!$E$214:$R$214,0))</f>
        <v>64000</v>
      </c>
      <c r="D12" s="53">
        <f ca="1">INDEX('[1]Tổng hợp'!$E$228:$R$232,MATCH($C12,'[1]Tổng hợp'!$E$214:$E$218,0),MATCH(D$8,'[1]Tổng hợp'!$E$214:$R$214,0))</f>
        <v>58000</v>
      </c>
      <c r="E12" s="53">
        <f ca="1">INDEX('[1]Tổng hợp'!$E$228:$R$232,MATCH($C12,'[1]Tổng hợp'!$E$214:$E$218,0),MATCH(E$8,'[1]Tổng hợp'!$E$214:$R$214,0))</f>
        <v>51000</v>
      </c>
    </row>
    <row r="13" spans="1:8" x14ac:dyDescent="0.25">
      <c r="A13" s="1">
        <f t="shared" si="0"/>
        <v>3</v>
      </c>
      <c r="B13" s="27" t="s">
        <v>39</v>
      </c>
      <c r="C13" s="53">
        <f ca="1">INDEX('[1]Tổng hợp'!$E$228:$R$232,MATCH($C13,'[1]Tổng hợp'!$E$214:$E$218,0),MATCH(C$8,'[1]Tổng hợp'!$E$214:$R$214,0))</f>
        <v>64000</v>
      </c>
      <c r="D13" s="53">
        <f ca="1">INDEX('[1]Tổng hợp'!$E$228:$R$232,MATCH($C13,'[1]Tổng hợp'!$E$214:$E$218,0),MATCH(D$8,'[1]Tổng hợp'!$E$214:$R$214,0))</f>
        <v>58000</v>
      </c>
      <c r="E13" s="53">
        <f ca="1">INDEX('[1]Tổng hợp'!$E$228:$R$232,MATCH($C13,'[1]Tổng hợp'!$E$214:$E$218,0),MATCH(E$8,'[1]Tổng hợp'!$E$214:$R$214,0))</f>
        <v>51000</v>
      </c>
    </row>
    <row r="14" spans="1:8" x14ac:dyDescent="0.25">
      <c r="A14" s="1">
        <f t="shared" si="0"/>
        <v>4</v>
      </c>
      <c r="B14" s="27" t="s">
        <v>40</v>
      </c>
      <c r="C14" s="53">
        <f ca="1">INDEX('[1]Tổng hợp'!$E$228:$R$232,MATCH($C14,'[1]Tổng hợp'!$E$214:$E$218,0),MATCH(C$8,'[1]Tổng hợp'!$E$214:$R$214,0))</f>
        <v>64000</v>
      </c>
      <c r="D14" s="53">
        <f ca="1">INDEX('[1]Tổng hợp'!$E$228:$R$232,MATCH($C14,'[1]Tổng hợp'!$E$214:$E$218,0),MATCH(D$8,'[1]Tổng hợp'!$E$214:$R$214,0))</f>
        <v>58000</v>
      </c>
      <c r="E14" s="53">
        <f ca="1">INDEX('[1]Tổng hợp'!$E$228:$R$232,MATCH($C14,'[1]Tổng hợp'!$E$214:$E$218,0),MATCH(E$8,'[1]Tổng hợp'!$E$214:$R$214,0))</f>
        <v>51000</v>
      </c>
    </row>
    <row r="15" spans="1:8" x14ac:dyDescent="0.25">
      <c r="A15" s="28"/>
      <c r="B15" s="28"/>
      <c r="C15" s="28"/>
      <c r="D15" s="28"/>
      <c r="E15" s="28"/>
    </row>
    <row r="16" spans="1:8" x14ac:dyDescent="0.25">
      <c r="A16" s="69" t="s">
        <v>30</v>
      </c>
      <c r="B16" s="69"/>
      <c r="C16" s="69"/>
      <c r="D16" s="69"/>
      <c r="E16" s="69"/>
    </row>
    <row r="17" spans="1:5" x14ac:dyDescent="0.25">
      <c r="A17" s="68" t="s">
        <v>19</v>
      </c>
      <c r="B17" s="68"/>
      <c r="C17" s="68"/>
      <c r="D17" s="68"/>
      <c r="E17" s="68"/>
    </row>
    <row r="18" spans="1:5" x14ac:dyDescent="0.25">
      <c r="A18" s="70" t="s">
        <v>15</v>
      </c>
      <c r="B18" s="70" t="s">
        <v>27</v>
      </c>
      <c r="C18" s="72" t="s">
        <v>26</v>
      </c>
      <c r="D18" s="72"/>
      <c r="E18" s="72"/>
    </row>
    <row r="19" spans="1:5" x14ac:dyDescent="0.25">
      <c r="A19" s="71"/>
      <c r="B19" s="71"/>
      <c r="C19" s="2" t="s">
        <v>5</v>
      </c>
      <c r="D19" s="2" t="s">
        <v>11</v>
      </c>
      <c r="E19" s="2" t="s">
        <v>12</v>
      </c>
    </row>
    <row r="20" spans="1:5" x14ac:dyDescent="0.25">
      <c r="A20" s="1">
        <f>MAX(A18)+1</f>
        <v>1</v>
      </c>
      <c r="B20" s="27" t="str">
        <f>B11</f>
        <v>Thị trấn Lộc Bình cũ</v>
      </c>
      <c r="C20" s="53">
        <f ca="1">INDEX('[1]Tổng hợp'!$E$228:$R$232,MATCH($C20,'[1]Tổng hợp'!$E$214:$E$218,0),MATCH(C$17,'[1]Tổng hợp'!$E$214:$R$214,0))</f>
        <v>58000</v>
      </c>
      <c r="D20" s="53">
        <f ca="1">INDEX('[1]Tổng hợp'!$E$228:$R$232,MATCH($C20,'[1]Tổng hợp'!$E$214:$E$218,0),MATCH(D$17,'[1]Tổng hợp'!$E$214:$R$214,0))</f>
        <v>52000</v>
      </c>
      <c r="E20" s="53">
        <f ca="1">INDEX('[1]Tổng hợp'!$E$228:$R$232,MATCH($C20,'[1]Tổng hợp'!$E$214:$E$218,0),MATCH(E$17,'[1]Tổng hợp'!$E$214:$R$214,0))</f>
        <v>46000</v>
      </c>
    </row>
    <row r="21" spans="1:5" x14ac:dyDescent="0.25">
      <c r="A21" s="1">
        <f t="shared" ref="A21:A23" si="1">MAX(A20)+1</f>
        <v>2</v>
      </c>
      <c r="B21" s="27" t="str">
        <f>B12</f>
        <v>Xã Khánh Xuân cũ</v>
      </c>
      <c r="C21" s="53">
        <f ca="1">INDEX('[1]Tổng hợp'!$E$228:$R$232,MATCH($C21,'[1]Tổng hợp'!$E$214:$E$218,0),MATCH(C$17,'[1]Tổng hợp'!$E$214:$R$214,0))</f>
        <v>58000</v>
      </c>
      <c r="D21" s="53">
        <f ca="1">INDEX('[1]Tổng hợp'!$E$228:$R$232,MATCH($C21,'[1]Tổng hợp'!$E$214:$E$218,0),MATCH(D$17,'[1]Tổng hợp'!$E$214:$R$214,0))</f>
        <v>52000</v>
      </c>
      <c r="E21" s="53">
        <f ca="1">INDEX('[1]Tổng hợp'!$E$228:$R$232,MATCH($C21,'[1]Tổng hợp'!$E$214:$E$218,0),MATCH(E$17,'[1]Tổng hợp'!$E$214:$R$214,0))</f>
        <v>46000</v>
      </c>
    </row>
    <row r="22" spans="1:5" x14ac:dyDescent="0.25">
      <c r="A22" s="1">
        <f t="shared" si="1"/>
        <v>3</v>
      </c>
      <c r="B22" s="27" t="str">
        <f>B13</f>
        <v>Xã Hữu Khánh cũ</v>
      </c>
      <c r="C22" s="53">
        <f ca="1">INDEX('[1]Tổng hợp'!$E$228:$R$232,MATCH($C22,'[1]Tổng hợp'!$E$214:$E$218,0),MATCH(C$17,'[1]Tổng hợp'!$E$214:$R$214,0))</f>
        <v>58000</v>
      </c>
      <c r="D22" s="53">
        <f ca="1">INDEX('[1]Tổng hợp'!$E$228:$R$232,MATCH($C22,'[1]Tổng hợp'!$E$214:$E$218,0),MATCH(D$17,'[1]Tổng hợp'!$E$214:$R$214,0))</f>
        <v>52000</v>
      </c>
      <c r="E22" s="53">
        <f ca="1">INDEX('[1]Tổng hợp'!$E$228:$R$232,MATCH($C22,'[1]Tổng hợp'!$E$214:$E$218,0),MATCH(E$17,'[1]Tổng hợp'!$E$214:$R$214,0))</f>
        <v>46000</v>
      </c>
    </row>
    <row r="23" spans="1:5" x14ac:dyDescent="0.25">
      <c r="A23" s="1">
        <f t="shared" si="1"/>
        <v>4</v>
      </c>
      <c r="B23" s="27" t="s">
        <v>40</v>
      </c>
      <c r="C23" s="53">
        <f ca="1">INDEX('[1]Tổng hợp'!$E$228:$R$232,MATCH($C23,'[1]Tổng hợp'!$E$214:$E$218,0),MATCH(C$17,'[1]Tổng hợp'!$E$214:$R$214,0))</f>
        <v>58000</v>
      </c>
      <c r="D23" s="53">
        <f ca="1">INDEX('[1]Tổng hợp'!$E$228:$R$232,MATCH($C23,'[1]Tổng hợp'!$E$214:$E$218,0),MATCH(D$17,'[1]Tổng hợp'!$E$214:$R$214,0))</f>
        <v>52000</v>
      </c>
      <c r="E23" s="53">
        <f ca="1">INDEX('[1]Tổng hợp'!$E$228:$R$232,MATCH($C23,'[1]Tổng hợp'!$E$214:$E$218,0),MATCH(E$17,'[1]Tổng hợp'!$E$214:$R$214,0))</f>
        <v>46000</v>
      </c>
    </row>
    <row r="24" spans="1:5" x14ac:dyDescent="0.25">
      <c r="A24" s="28"/>
      <c r="B24" s="28"/>
      <c r="C24" s="28"/>
      <c r="D24" s="28"/>
      <c r="E24" s="28"/>
    </row>
    <row r="25" spans="1:5" x14ac:dyDescent="0.25">
      <c r="A25" s="69" t="s">
        <v>16</v>
      </c>
      <c r="B25" s="69"/>
      <c r="C25" s="69"/>
      <c r="D25" s="69"/>
      <c r="E25" s="69"/>
    </row>
    <row r="26" spans="1:5" x14ac:dyDescent="0.25">
      <c r="A26" s="68" t="s">
        <v>19</v>
      </c>
      <c r="B26" s="68"/>
      <c r="C26" s="68"/>
      <c r="D26" s="68"/>
      <c r="E26" s="68"/>
    </row>
    <row r="27" spans="1:5" x14ac:dyDescent="0.25">
      <c r="A27" s="70" t="s">
        <v>15</v>
      </c>
      <c r="B27" s="70" t="s">
        <v>27</v>
      </c>
      <c r="C27" s="72" t="s">
        <v>26</v>
      </c>
      <c r="D27" s="72"/>
      <c r="E27" s="72"/>
    </row>
    <row r="28" spans="1:5" x14ac:dyDescent="0.25">
      <c r="A28" s="71"/>
      <c r="B28" s="71"/>
      <c r="C28" s="2" t="s">
        <v>5</v>
      </c>
      <c r="D28" s="2" t="s">
        <v>11</v>
      </c>
      <c r="E28" s="2" t="s">
        <v>12</v>
      </c>
    </row>
    <row r="29" spans="1:5" x14ac:dyDescent="0.25">
      <c r="A29" s="1">
        <f>MAX(A27)+1</f>
        <v>1</v>
      </c>
      <c r="B29" s="27" t="str">
        <f>B11</f>
        <v>Thị trấn Lộc Bình cũ</v>
      </c>
      <c r="C29" s="53">
        <f ca="1">INDEX('[1]Tổng hợp'!$E$228:$R$232,MATCH($C29,'[1]Tổng hợp'!$E$214:$E$218,0),MATCH(C$26,'[1]Tổng hợp'!$E$214:$R$214,0))</f>
        <v>51000</v>
      </c>
      <c r="D29" s="53">
        <f ca="1">INDEX('[1]Tổng hợp'!$E$228:$R$232,MATCH($C29,'[1]Tổng hợp'!$E$214:$E$218,0),MATCH(D$26,'[1]Tổng hợp'!$E$214:$R$214,0))</f>
        <v>46000</v>
      </c>
      <c r="E29" s="53">
        <f ca="1">INDEX('[1]Tổng hợp'!$E$228:$R$232,MATCH($C29,'[1]Tổng hợp'!$E$214:$E$218,0),MATCH(E$26,'[1]Tổng hợp'!$E$214:$R$214,0))</f>
        <v>41000</v>
      </c>
    </row>
    <row r="30" spans="1:5" x14ac:dyDescent="0.25">
      <c r="A30" s="1">
        <f t="shared" ref="A30:A32" si="2">MAX(A29)+1</f>
        <v>2</v>
      </c>
      <c r="B30" s="27" t="str">
        <f>B12</f>
        <v>Xã Khánh Xuân cũ</v>
      </c>
      <c r="C30" s="53">
        <f ca="1">INDEX('[1]Tổng hợp'!$E$228:$R$232,MATCH($C30,'[1]Tổng hợp'!$E$214:$E$218,0),MATCH(C$26,'[1]Tổng hợp'!$E$214:$R$214,0))</f>
        <v>51000</v>
      </c>
      <c r="D30" s="53">
        <f ca="1">INDEX('[1]Tổng hợp'!$E$228:$R$232,MATCH($C30,'[1]Tổng hợp'!$E$214:$E$218,0),MATCH(D$26,'[1]Tổng hợp'!$E$214:$R$214,0))</f>
        <v>46000</v>
      </c>
      <c r="E30" s="53">
        <f ca="1">INDEX('[1]Tổng hợp'!$E$228:$R$232,MATCH($C30,'[1]Tổng hợp'!$E$214:$E$218,0),MATCH(E$26,'[1]Tổng hợp'!$E$214:$R$214,0))</f>
        <v>41000</v>
      </c>
    </row>
    <row r="31" spans="1:5" x14ac:dyDescent="0.25">
      <c r="A31" s="1">
        <f t="shared" si="2"/>
        <v>3</v>
      </c>
      <c r="B31" s="27" t="str">
        <f>B13</f>
        <v>Xã Hữu Khánh cũ</v>
      </c>
      <c r="C31" s="53">
        <f ca="1">INDEX('[1]Tổng hợp'!$E$228:$R$232,MATCH($C31,'[1]Tổng hợp'!$E$214:$E$218,0),MATCH(C$26,'[1]Tổng hợp'!$E$214:$R$214,0))</f>
        <v>51000</v>
      </c>
      <c r="D31" s="53">
        <f ca="1">INDEX('[1]Tổng hợp'!$E$228:$R$232,MATCH($C31,'[1]Tổng hợp'!$E$214:$E$218,0),MATCH(D$26,'[1]Tổng hợp'!$E$214:$R$214,0))</f>
        <v>46000</v>
      </c>
      <c r="E31" s="53">
        <f ca="1">INDEX('[1]Tổng hợp'!$E$228:$R$232,MATCH($C31,'[1]Tổng hợp'!$E$214:$E$218,0),MATCH(E$26,'[1]Tổng hợp'!$E$214:$R$214,0))</f>
        <v>41000</v>
      </c>
    </row>
    <row r="32" spans="1:5" x14ac:dyDescent="0.25">
      <c r="A32" s="1">
        <f t="shared" si="2"/>
        <v>4</v>
      </c>
      <c r="B32" s="27" t="str">
        <f>B14</f>
        <v>Xã Đồng Bục cũ</v>
      </c>
      <c r="C32" s="53">
        <f ca="1">INDEX('[1]Tổng hợp'!$E$228:$R$232,MATCH($C32,'[1]Tổng hợp'!$E$214:$E$218,0),MATCH(C$26,'[1]Tổng hợp'!$E$214:$R$214,0))</f>
        <v>51000</v>
      </c>
      <c r="D32" s="53">
        <f ca="1">INDEX('[1]Tổng hợp'!$E$228:$R$232,MATCH($C32,'[1]Tổng hợp'!$E$214:$E$218,0),MATCH(D$26,'[1]Tổng hợp'!$E$214:$R$214,0))</f>
        <v>46000</v>
      </c>
      <c r="E32" s="53">
        <f ca="1">INDEX('[1]Tổng hợp'!$E$228:$R$232,MATCH($C32,'[1]Tổng hợp'!$E$214:$E$218,0),MATCH(E$26,'[1]Tổng hợp'!$E$214:$R$214,0))</f>
        <v>41000</v>
      </c>
    </row>
    <row r="33" spans="1:5" x14ac:dyDescent="0.25">
      <c r="A33" s="28"/>
      <c r="B33" s="28"/>
      <c r="C33" s="28"/>
      <c r="D33" s="28"/>
      <c r="E33" s="28"/>
    </row>
    <row r="34" spans="1:5" x14ac:dyDescent="0.25">
      <c r="A34" s="69" t="s">
        <v>17</v>
      </c>
      <c r="B34" s="69"/>
      <c r="C34" s="69"/>
      <c r="D34" s="69"/>
      <c r="E34" s="69"/>
    </row>
    <row r="35" spans="1:5" x14ac:dyDescent="0.25">
      <c r="A35" s="68" t="s">
        <v>19</v>
      </c>
      <c r="B35" s="68"/>
      <c r="C35" s="68"/>
      <c r="D35" s="68"/>
      <c r="E35" s="68"/>
    </row>
    <row r="36" spans="1:5" x14ac:dyDescent="0.25">
      <c r="A36" s="70" t="s">
        <v>15</v>
      </c>
      <c r="B36" s="70" t="s">
        <v>27</v>
      </c>
      <c r="C36" s="72" t="s">
        <v>26</v>
      </c>
      <c r="D36" s="72"/>
      <c r="E36" s="72"/>
    </row>
    <row r="37" spans="1:5" x14ac:dyDescent="0.25">
      <c r="A37" s="71"/>
      <c r="B37" s="71"/>
      <c r="C37" s="2" t="s">
        <v>5</v>
      </c>
      <c r="D37" s="2" t="s">
        <v>11</v>
      </c>
      <c r="E37" s="2" t="s">
        <v>12</v>
      </c>
    </row>
    <row r="38" spans="1:5" x14ac:dyDescent="0.25">
      <c r="A38" s="1">
        <f>MAX(A36)+1</f>
        <v>1</v>
      </c>
      <c r="B38" s="27" t="str">
        <f>B11</f>
        <v>Thị trấn Lộc Bình cũ</v>
      </c>
      <c r="C38" s="53">
        <f ca="1">INDEX('[1]Tổng hợp'!$E$228:$R$232,MATCH($C38,'[1]Tổng hợp'!$E$214:$E$218,0),MATCH(C$35,'[1]Tổng hợp'!$E$214:$R$214,0))</f>
        <v>42000</v>
      </c>
      <c r="D38" s="53">
        <f ca="1">INDEX('[1]Tổng hợp'!$E$228:$R$232,MATCH($C38,'[1]Tổng hợp'!$E$214:$E$218,0),MATCH(D$35,'[1]Tổng hợp'!$E$214:$R$214,0))</f>
        <v>38000</v>
      </c>
      <c r="E38" s="53">
        <f ca="1">INDEX('[1]Tổng hợp'!$E$228:$R$232,MATCH($C38,'[1]Tổng hợp'!$E$214:$E$218,0),MATCH(E$35,'[1]Tổng hợp'!$E$214:$R$214,0))</f>
        <v>34000</v>
      </c>
    </row>
    <row r="39" spans="1:5" x14ac:dyDescent="0.25">
      <c r="A39" s="1">
        <f t="shared" ref="A39:A41" si="3">MAX(A38)+1</f>
        <v>2</v>
      </c>
      <c r="B39" s="27" t="str">
        <f>B12</f>
        <v>Xã Khánh Xuân cũ</v>
      </c>
      <c r="C39" s="53">
        <f ca="1">INDEX('[1]Tổng hợp'!$E$228:$R$232,MATCH($C39,'[1]Tổng hợp'!$E$214:$E$218,0),MATCH(C$35,'[1]Tổng hợp'!$E$214:$R$214,0))</f>
        <v>42000</v>
      </c>
      <c r="D39" s="53">
        <f ca="1">INDEX('[1]Tổng hợp'!$E$228:$R$232,MATCH($C39,'[1]Tổng hợp'!$E$214:$E$218,0),MATCH(D$35,'[1]Tổng hợp'!$E$214:$R$214,0))</f>
        <v>38000</v>
      </c>
      <c r="E39" s="53">
        <f ca="1">INDEX('[1]Tổng hợp'!$E$228:$R$232,MATCH($C39,'[1]Tổng hợp'!$E$214:$E$218,0),MATCH(E$35,'[1]Tổng hợp'!$E$214:$R$214,0))</f>
        <v>34000</v>
      </c>
    </row>
    <row r="40" spans="1:5" x14ac:dyDescent="0.25">
      <c r="A40" s="1">
        <f t="shared" si="3"/>
        <v>3</v>
      </c>
      <c r="B40" s="27" t="str">
        <f>B13</f>
        <v>Xã Hữu Khánh cũ</v>
      </c>
      <c r="C40" s="53">
        <f ca="1">INDEX('[1]Tổng hợp'!$E$228:$R$232,MATCH($C40,'[1]Tổng hợp'!$E$214:$E$218,0),MATCH(C$35,'[1]Tổng hợp'!$E$214:$R$214,0))</f>
        <v>42000</v>
      </c>
      <c r="D40" s="53">
        <f ca="1">INDEX('[1]Tổng hợp'!$E$228:$R$232,MATCH($C40,'[1]Tổng hợp'!$E$214:$E$218,0),MATCH(D$35,'[1]Tổng hợp'!$E$214:$R$214,0))</f>
        <v>38000</v>
      </c>
      <c r="E40" s="53">
        <f ca="1">INDEX('[1]Tổng hợp'!$E$228:$R$232,MATCH($C40,'[1]Tổng hợp'!$E$214:$E$218,0),MATCH(E$35,'[1]Tổng hợp'!$E$214:$R$214,0))</f>
        <v>34000</v>
      </c>
    </row>
    <row r="41" spans="1:5" x14ac:dyDescent="0.25">
      <c r="A41" s="1">
        <f t="shared" si="3"/>
        <v>4</v>
      </c>
      <c r="B41" s="27" t="str">
        <f>B23</f>
        <v>Xã Đồng Bục cũ</v>
      </c>
      <c r="C41" s="53">
        <f ca="1">INDEX('[1]Tổng hợp'!$E$228:$R$232,MATCH($C41,'[1]Tổng hợp'!$E$214:$E$218,0),MATCH(C$35,'[1]Tổng hợp'!$E$214:$R$214,0))</f>
        <v>42000</v>
      </c>
      <c r="D41" s="53">
        <f ca="1">INDEX('[1]Tổng hợp'!$E$228:$R$232,MATCH($C41,'[1]Tổng hợp'!$E$214:$E$218,0),MATCH(D$35,'[1]Tổng hợp'!$E$214:$R$214,0))</f>
        <v>38000</v>
      </c>
      <c r="E41" s="53">
        <f ca="1">INDEX('[1]Tổng hợp'!$E$228:$R$232,MATCH($C41,'[1]Tổng hợp'!$E$214:$E$218,0),MATCH(E$35,'[1]Tổng hợp'!$E$214:$R$214,0))</f>
        <v>34000</v>
      </c>
    </row>
    <row r="42" spans="1:5" x14ac:dyDescent="0.25">
      <c r="A42" s="28"/>
      <c r="B42" s="28"/>
      <c r="C42" s="28"/>
      <c r="D42" s="28"/>
      <c r="E42" s="28"/>
    </row>
    <row r="43" spans="1:5" x14ac:dyDescent="0.25">
      <c r="A43" s="69" t="s">
        <v>18</v>
      </c>
      <c r="B43" s="69"/>
      <c r="C43" s="69"/>
      <c r="D43" s="69"/>
      <c r="E43" s="69"/>
    </row>
    <row r="44" spans="1:5" x14ac:dyDescent="0.25">
      <c r="A44" s="77" t="s">
        <v>19</v>
      </c>
      <c r="B44" s="77"/>
      <c r="C44" s="77"/>
      <c r="D44" s="77"/>
      <c r="E44" s="77"/>
    </row>
    <row r="45" spans="1:5" ht="31.5" x14ac:dyDescent="0.25">
      <c r="A45" s="2" t="s">
        <v>15</v>
      </c>
      <c r="B45" s="24" t="s">
        <v>27</v>
      </c>
      <c r="C45" s="72" t="s">
        <v>26</v>
      </c>
      <c r="D45" s="72"/>
      <c r="E45" s="72"/>
    </row>
    <row r="46" spans="1:5" x14ac:dyDescent="0.25">
      <c r="A46" s="1">
        <f>MAX(A45)+1</f>
        <v>1</v>
      </c>
      <c r="B46" s="27" t="str">
        <f>B11</f>
        <v>Thị trấn Lộc Bình cũ</v>
      </c>
      <c r="C46" s="74">
        <v>11000</v>
      </c>
      <c r="D46" s="75"/>
      <c r="E46" s="76"/>
    </row>
    <row r="47" spans="1:5" x14ac:dyDescent="0.25">
      <c r="A47" s="1">
        <f t="shared" ref="A47" si="4">MAX(A46)+1</f>
        <v>2</v>
      </c>
      <c r="B47" s="27" t="str">
        <f>B12</f>
        <v>Xã Khánh Xuân cũ</v>
      </c>
      <c r="C47" s="74">
        <v>11000</v>
      </c>
      <c r="D47" s="75"/>
      <c r="E47" s="76"/>
    </row>
    <row r="48" spans="1:5" x14ac:dyDescent="0.25">
      <c r="A48" s="1">
        <f>MAX(A46)+1</f>
        <v>2</v>
      </c>
      <c r="B48" s="27" t="str">
        <f>B13</f>
        <v>Xã Hữu Khánh cũ</v>
      </c>
      <c r="C48" s="74">
        <v>11000</v>
      </c>
      <c r="D48" s="75"/>
      <c r="E48" s="76"/>
    </row>
    <row r="49" spans="1:5" x14ac:dyDescent="0.25">
      <c r="A49" s="1">
        <f t="shared" ref="A49" si="5">MAX(A48)+1</f>
        <v>3</v>
      </c>
      <c r="B49" s="27" t="str">
        <f>B14</f>
        <v>Xã Đồng Bục cũ</v>
      </c>
      <c r="C49" s="74">
        <v>11000</v>
      </c>
      <c r="D49" s="75"/>
      <c r="E49" s="76"/>
    </row>
  </sheetData>
  <mergeCells count="31">
    <mergeCell ref="A27:A28"/>
    <mergeCell ref="B27:B28"/>
    <mergeCell ref="C27:E27"/>
    <mergeCell ref="C49:E49"/>
    <mergeCell ref="C48:E48"/>
    <mergeCell ref="C46:E46"/>
    <mergeCell ref="C47:E47"/>
    <mergeCell ref="A34:E34"/>
    <mergeCell ref="A43:E43"/>
    <mergeCell ref="A35:E35"/>
    <mergeCell ref="A44:E44"/>
    <mergeCell ref="C45:E45"/>
    <mergeCell ref="C36:E36"/>
    <mergeCell ref="A36:A37"/>
    <mergeCell ref="B36:B37"/>
    <mergeCell ref="A2:B2"/>
    <mergeCell ref="A8:E8"/>
    <mergeCell ref="A17:E17"/>
    <mergeCell ref="A26:E26"/>
    <mergeCell ref="A6:E6"/>
    <mergeCell ref="A7:E7"/>
    <mergeCell ref="A16:E16"/>
    <mergeCell ref="A25:E25"/>
    <mergeCell ref="A9:A10"/>
    <mergeCell ref="B9:B10"/>
    <mergeCell ref="C18:E18"/>
    <mergeCell ref="C9:E9"/>
    <mergeCell ref="A18:A19"/>
    <mergeCell ref="B18:B19"/>
    <mergeCell ref="A4:E4"/>
    <mergeCell ref="A5:E5"/>
  </mergeCells>
  <printOptions horizontalCentered="1"/>
  <pageMargins left="0.2" right="0.2" top="0.5" bottom="0.5" header="0.2" footer="0.2"/>
  <pageSetup paperSize="9" scale="90" orientation="portrait" r:id="rId1"/>
  <headerFooter>
    <oddFooter>&amp;R&amp;P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33.1. Đất ở tại đô thị </vt:lpstr>
      <vt:lpstr>33.2. Đất ở tại nông thôn</vt:lpstr>
      <vt:lpstr>33.3. Đất TMDV tại đô thị</vt:lpstr>
      <vt:lpstr>33.4. Đất TMDV tại nông thôn</vt:lpstr>
      <vt:lpstr>33.5. Đất SXPNN tại đô thị</vt:lpstr>
      <vt:lpstr>33.6. Đất SXPNN tại nông thôn</vt:lpstr>
      <vt:lpstr>33.7. Đất NN</vt:lpstr>
      <vt:lpstr>'33.1. Đất ở tại đô thị '!Print_Titles</vt:lpstr>
      <vt:lpstr>'33.2. Đất ở tại nông thôn'!Print_Titles</vt:lpstr>
      <vt:lpstr>'33.3. Đất TMDV tại đô thị'!Print_Titles</vt:lpstr>
      <vt:lpstr>'33.4. Đất TMDV tại nông thôn'!Print_Titles</vt:lpstr>
      <vt:lpstr>'33.5. Đất SXPNN tại đô thị'!Print_Titles</vt:lpstr>
      <vt:lpstr>'33.6. Đất SXPNN tại nông thôn'!Print_Titles</vt:lpstr>
      <vt:lpstr>'33.1. Đất ở tại đô thị '!Vùng_In</vt:lpstr>
      <vt:lpstr>'33.2. Đất ở tại nông thôn'!Vùng_In</vt:lpstr>
      <vt:lpstr>'33.3. Đất TMDV tại đô thị'!Vùng_In</vt:lpstr>
      <vt:lpstr>'33.4. Đất TMDV tại nông thôn'!Vùng_In</vt:lpstr>
      <vt:lpstr>'33.5. Đất SXPNN tại đô thị'!Vùng_In</vt:lpstr>
      <vt:lpstr>'33.6. Đất SXPNN tại nông thôn'!Vùng_In</vt:lpstr>
      <vt:lpstr>'33.7. Đất NN'!Vùng_In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2025-08-31T08:55:10Z</dcterms:modified>
</cp:coreProperties>
</file>